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NIKITA\Artworks\LIC MF Website\Product Page Data\Scheme Performance\F.Y 2022-23\"/>
    </mc:Choice>
  </mc:AlternateContent>
  <xr:revisionPtr revIDLastSave="0" documentId="13_ncr:1_{AD482E49-AD45-4ABA-82A3-D4CAD7E1D60B}" xr6:coauthVersionLast="47" xr6:coauthVersionMax="47" xr10:uidLastSave="{00000000-0000-0000-0000-000000000000}"/>
  <bookViews>
    <workbookView xWindow="-120" yWindow="-120" windowWidth="24240" windowHeight="13140" tabRatio="506" xr2:uid="{121FF606-0C56-4512-9ECB-DA8485E736EB}"/>
  </bookViews>
  <sheets>
    <sheet name="7 days to since inception" sheetId="2" r:id="rId1"/>
    <sheet name="1 year to since inception" sheetId="3" r:id="rId2"/>
    <sheet name="6 months to since inception" sheetId="1" r:id="rId3"/>
  </sheets>
  <definedNames>
    <definedName name="_xlnm._FilterDatabase" localSheetId="1" hidden="1">'1 year to since inception'!$A$1:$AC$39</definedName>
    <definedName name="_xlnm._FilterDatabase" localSheetId="2" hidden="1">'6 months to since inception'!$A$1:$AI$3</definedName>
    <definedName name="_xlnm._FilterDatabase" localSheetId="0" hidden="1">'7 days to since inception'!$A$2:$BG$10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3" i="1" l="1"/>
  <c r="AI3" i="1" s="1"/>
  <c r="S2" i="1"/>
  <c r="AI2" i="1" s="1"/>
  <c r="R3" i="1"/>
  <c r="AH3" i="1" s="1"/>
  <c r="R2" i="1"/>
  <c r="AH2" i="1" s="1"/>
  <c r="Q3" i="1"/>
  <c r="AG3" i="1" s="1"/>
  <c r="Q2" i="1"/>
  <c r="AG2" i="1" s="1"/>
  <c r="G3" i="1" l="1"/>
  <c r="W3" i="1" s="1"/>
  <c r="G2" i="1"/>
  <c r="W2" i="1" s="1"/>
  <c r="F3" i="1"/>
  <c r="V3" i="1" s="1"/>
  <c r="F2" i="1"/>
  <c r="V2" i="1" s="1"/>
  <c r="E3" i="1"/>
  <c r="U3" i="1" s="1"/>
  <c r="E2" i="1"/>
  <c r="U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V2" authorId="0" shapeId="0" xr:uid="{58F015E1-F207-43D0-9AC6-258EB39F5337}">
      <text>
        <r>
          <rPr>
            <b/>
            <sz val="9"/>
            <color indexed="81"/>
            <rFont val="Tahoma"/>
            <family val="2"/>
          </rPr>
          <t>Formula has additional condition for giving N/A output for No additional Benchmark Schemes</t>
        </r>
        <r>
          <rPr>
            <sz val="9"/>
            <color indexed="81"/>
            <rFont val="Tahoma"/>
            <family val="2"/>
          </rPr>
          <t xml:space="preserve">
</t>
        </r>
      </text>
    </comment>
    <comment ref="Y2" authorId="0" shapeId="0" xr:uid="{940636AE-6B12-4D43-89D4-CBBBE5F14CAB}">
      <text>
        <r>
          <rPr>
            <b/>
            <sz val="9"/>
            <color indexed="81"/>
            <rFont val="Tahoma"/>
            <family val="2"/>
          </rPr>
          <t>Formula has additional condition for giving N/A output for No additional Benchmark Schemes</t>
        </r>
        <r>
          <rPr>
            <sz val="9"/>
            <color indexed="81"/>
            <rFont val="Tahoma"/>
            <family val="2"/>
          </rPr>
          <t xml:space="preserve">
</t>
        </r>
      </text>
    </comment>
    <comment ref="AB2" authorId="0" shapeId="0" xr:uid="{2A944323-B9A2-45AD-B25D-B0E955A962CD}">
      <text>
        <r>
          <rPr>
            <b/>
            <sz val="9"/>
            <color indexed="81"/>
            <rFont val="Tahoma"/>
            <family val="2"/>
          </rPr>
          <t>Formula has additional condition for giving N/A output for No additional Benchmark Schemes</t>
        </r>
        <r>
          <rPr>
            <sz val="9"/>
            <color indexed="81"/>
            <rFont val="Tahoma"/>
            <family val="2"/>
          </rPr>
          <t xml:space="preserve">
</t>
        </r>
      </text>
    </comment>
    <comment ref="AE2" authorId="0" shapeId="0" xr:uid="{9DF1484F-C1E0-4CB8-8654-C42AB1FB9D05}">
      <text>
        <r>
          <rPr>
            <b/>
            <sz val="9"/>
            <color indexed="81"/>
            <rFont val="Tahoma"/>
            <family val="2"/>
          </rPr>
          <t>Formula has additional condition for giving N/A output for No additional Benchmark Schemes</t>
        </r>
        <r>
          <rPr>
            <sz val="9"/>
            <color indexed="81"/>
            <rFont val="Tahoma"/>
            <family val="2"/>
          </rPr>
          <t xml:space="preserve">
</t>
        </r>
      </text>
    </comment>
    <comment ref="AR2" authorId="0" shapeId="0" xr:uid="{5AE677E0-C41F-4B58-9461-291E86EF7902}">
      <text>
        <r>
          <rPr>
            <b/>
            <sz val="9"/>
            <color indexed="81"/>
            <rFont val="Tahoma"/>
            <family val="2"/>
          </rPr>
          <t>Formula has additional condition for giving N/A output for No additional Benchmark Schemes</t>
        </r>
        <r>
          <rPr>
            <sz val="9"/>
            <color indexed="81"/>
            <rFont val="Tahoma"/>
            <family val="2"/>
          </rPr>
          <t xml:space="preserve">
</t>
        </r>
      </text>
    </comment>
    <comment ref="AU2" authorId="0" shapeId="0" xr:uid="{3B207E7A-3AFE-45CA-AC13-D29E9EB03E95}">
      <text>
        <r>
          <rPr>
            <b/>
            <sz val="9"/>
            <color indexed="81"/>
            <rFont val="Tahoma"/>
            <family val="2"/>
          </rPr>
          <t>Formula has additional condition for giving N/A output for No additional Benchmark Schemes</t>
        </r>
        <r>
          <rPr>
            <sz val="9"/>
            <color indexed="81"/>
            <rFont val="Tahoma"/>
            <family val="2"/>
          </rPr>
          <t xml:space="preserve">
</t>
        </r>
      </text>
    </comment>
    <comment ref="AX2" authorId="0" shapeId="0" xr:uid="{DA621176-5815-4F76-934A-1F4D56F5B930}">
      <text>
        <r>
          <rPr>
            <b/>
            <sz val="9"/>
            <color indexed="81"/>
            <rFont val="Tahoma"/>
            <family val="2"/>
          </rPr>
          <t>Formula has additional condition for giving N/A output for No additional Benchmark Schemes</t>
        </r>
        <r>
          <rPr>
            <sz val="9"/>
            <color indexed="81"/>
            <rFont val="Tahoma"/>
            <family val="2"/>
          </rPr>
          <t xml:space="preserve">
</t>
        </r>
      </text>
    </comment>
    <comment ref="BA2" authorId="0" shapeId="0" xr:uid="{01FD0F82-9809-4424-89D0-6D19BA059C31}">
      <text>
        <r>
          <rPr>
            <b/>
            <sz val="9"/>
            <color indexed="81"/>
            <rFont val="Tahoma"/>
            <family val="2"/>
          </rPr>
          <t>Formula has additional condition for giving N/A output for No additional Benchmark Schemes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 authorId="0" shapeId="0" xr:uid="{33DE1522-3E8D-4CC0-BAB7-C58FA499DA3E}">
      <text>
        <r>
          <rPr>
            <b/>
            <sz val="9"/>
            <color indexed="81"/>
            <rFont val="Tahoma"/>
            <family val="2"/>
          </rPr>
          <t>Formula has additional condition for giving N/A output for No additional Benchmark Schemes</t>
        </r>
        <r>
          <rPr>
            <sz val="9"/>
            <color indexed="81"/>
            <rFont val="Tahoma"/>
            <family val="2"/>
          </rPr>
          <t xml:space="preserve">
</t>
        </r>
      </text>
    </comment>
    <comment ref="J1" authorId="0" shapeId="0" xr:uid="{21655910-F09E-4162-B0A9-6F0B241A4239}">
      <text>
        <r>
          <rPr>
            <b/>
            <sz val="9"/>
            <color indexed="81"/>
            <rFont val="Tahoma"/>
            <family val="2"/>
          </rPr>
          <t>Formula has additional condition for giving N/A output for No additional Benchmark Schemes</t>
        </r>
        <r>
          <rPr>
            <sz val="9"/>
            <color indexed="81"/>
            <rFont val="Tahoma"/>
            <family val="2"/>
          </rPr>
          <t xml:space="preserve">
</t>
        </r>
      </text>
    </comment>
    <comment ref="M1" authorId="0" shapeId="0" xr:uid="{C2DB8407-2200-4D02-B83C-DA46CDAB22DE}">
      <text>
        <r>
          <rPr>
            <b/>
            <sz val="9"/>
            <color indexed="81"/>
            <rFont val="Tahoma"/>
            <family val="2"/>
          </rPr>
          <t>Formula has additional condition for giving N/A output for No additional Benchmark Schemes</t>
        </r>
        <r>
          <rPr>
            <sz val="9"/>
            <color indexed="81"/>
            <rFont val="Tahoma"/>
            <family val="2"/>
          </rPr>
          <t xml:space="preserve">
</t>
        </r>
      </text>
    </comment>
    <comment ref="P1" authorId="0" shapeId="0" xr:uid="{CEA1E88E-07B9-45C1-9318-1024511BF12D}">
      <text>
        <r>
          <rPr>
            <b/>
            <sz val="9"/>
            <color indexed="81"/>
            <rFont val="Tahoma"/>
            <family val="2"/>
          </rPr>
          <t>Formula has additional condition for giving N/A output for No additional Benchmark Schemes</t>
        </r>
        <r>
          <rPr>
            <sz val="9"/>
            <color indexed="81"/>
            <rFont val="Tahoma"/>
            <family val="2"/>
          </rPr>
          <t xml:space="preserve">
</t>
        </r>
      </text>
    </comment>
    <comment ref="T1" authorId="0" shapeId="0" xr:uid="{FF4DA702-648D-40D2-81B9-52FFF303F8E1}">
      <text>
        <r>
          <rPr>
            <b/>
            <sz val="9"/>
            <color indexed="81"/>
            <rFont val="Tahoma"/>
            <family val="2"/>
          </rPr>
          <t>Formula has additional condition for giving N/A output for No additional Benchmark Schemes</t>
        </r>
        <r>
          <rPr>
            <sz val="9"/>
            <color indexed="81"/>
            <rFont val="Tahoma"/>
            <family val="2"/>
          </rPr>
          <t xml:space="preserve">
</t>
        </r>
      </text>
    </comment>
    <comment ref="W1" authorId="0" shapeId="0" xr:uid="{48E63593-BB29-4682-8BE8-1F21E22DC87C}">
      <text>
        <r>
          <rPr>
            <b/>
            <sz val="9"/>
            <color indexed="81"/>
            <rFont val="Tahoma"/>
            <family val="2"/>
          </rPr>
          <t>Formula has additional condition for giving N/A output for No additional Benchmark Schemes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1" authorId="0" shapeId="0" xr:uid="{7CB1B354-8617-4F28-B3CF-DA348D299B3F}">
      <text>
        <r>
          <rPr>
            <b/>
            <sz val="9"/>
            <color indexed="81"/>
            <rFont val="Tahoma"/>
            <family val="2"/>
          </rPr>
          <t>Formula has additional condition for giving N/A output for No additional Benchmark Schemes</t>
        </r>
        <r>
          <rPr>
            <sz val="9"/>
            <color indexed="81"/>
            <rFont val="Tahoma"/>
            <family val="2"/>
          </rPr>
          <t xml:space="preserve">
</t>
        </r>
      </text>
    </comment>
    <comment ref="M1" authorId="0" shapeId="0" xr:uid="{9D466F3E-734D-4A21-BAE5-5B8B9E138C6C}">
      <text>
        <r>
          <rPr>
            <b/>
            <sz val="9"/>
            <color indexed="81"/>
            <rFont val="Tahoma"/>
            <family val="2"/>
          </rPr>
          <t>Formula has additional condition for giving N/A output for No additional Benchmark Schemes</t>
        </r>
        <r>
          <rPr>
            <sz val="9"/>
            <color indexed="81"/>
            <rFont val="Tahoma"/>
            <family val="2"/>
          </rPr>
          <t xml:space="preserve">
</t>
        </r>
      </text>
    </comment>
    <comment ref="P1" authorId="0" shapeId="0" xr:uid="{95AE8BA9-67EC-4051-A4EC-FB54BED6D541}">
      <text>
        <r>
          <rPr>
            <b/>
            <sz val="9"/>
            <color indexed="81"/>
            <rFont val="Tahoma"/>
            <family val="2"/>
          </rPr>
          <t>Formula has additional condition for giving N/A output for No additional Benchmark Schemes</t>
        </r>
        <r>
          <rPr>
            <sz val="9"/>
            <color indexed="81"/>
            <rFont val="Tahoma"/>
            <family val="2"/>
          </rPr>
          <t xml:space="preserve">
</t>
        </r>
      </text>
    </comment>
    <comment ref="S1" authorId="0" shapeId="0" xr:uid="{E3949CBB-60E7-4DEF-8CA4-A3922CA92D38}">
      <text>
        <r>
          <rPr>
            <b/>
            <sz val="9"/>
            <color indexed="81"/>
            <rFont val="Tahoma"/>
            <family val="2"/>
          </rPr>
          <t>Formula has additional condition for giving N/A output for No additional Benchmark Schemes</t>
        </r>
        <r>
          <rPr>
            <sz val="9"/>
            <color indexed="81"/>
            <rFont val="Tahoma"/>
            <family val="2"/>
          </rPr>
          <t xml:space="preserve">
</t>
        </r>
      </text>
    </comment>
    <comment ref="W1" authorId="0" shapeId="0" xr:uid="{5B95C314-D374-44F7-B2AD-2E5175119864}">
      <text>
        <r>
          <rPr>
            <b/>
            <sz val="9"/>
            <color indexed="81"/>
            <rFont val="Tahoma"/>
            <family val="2"/>
          </rPr>
          <t>Formula has additional condition for giving N/A output for No additional Benchmark Schemes</t>
        </r>
        <r>
          <rPr>
            <sz val="9"/>
            <color indexed="81"/>
            <rFont val="Tahoma"/>
            <family val="2"/>
          </rPr>
          <t xml:space="preserve">
</t>
        </r>
      </text>
    </comment>
    <comment ref="Z1" authorId="0" shapeId="0" xr:uid="{31B5BA4C-8EC2-4998-8402-467E3B16584C}">
      <text>
        <r>
          <rPr>
            <b/>
            <sz val="9"/>
            <color indexed="81"/>
            <rFont val="Tahoma"/>
            <family val="2"/>
          </rPr>
          <t>Formula has additional condition for giving N/A output for No additional Benchmark Schemes</t>
        </r>
        <r>
          <rPr>
            <sz val="9"/>
            <color indexed="81"/>
            <rFont val="Tahoma"/>
            <family val="2"/>
          </rPr>
          <t xml:space="preserve">
</t>
        </r>
      </text>
    </comment>
    <comment ref="AC1" authorId="0" shapeId="0" xr:uid="{D165BFC6-6081-4FAF-AADB-936C9208DA39}">
      <text>
        <r>
          <rPr>
            <b/>
            <sz val="9"/>
            <color indexed="81"/>
            <rFont val="Tahoma"/>
            <family val="2"/>
          </rPr>
          <t>Formula has additional condition for giving N/A output for No additional Benchmark Schemes</t>
        </r>
        <r>
          <rPr>
            <sz val="9"/>
            <color indexed="81"/>
            <rFont val="Tahoma"/>
            <family val="2"/>
          </rPr>
          <t xml:space="preserve">
</t>
        </r>
      </text>
    </comment>
  </commentList>
</comments>
</file>

<file path=xl/sharedStrings.xml><?xml version="1.0" encoding="utf-8"?>
<sst xmlns="http://schemas.openxmlformats.org/spreadsheetml/2006/main" count="503" uniqueCount="141">
  <si>
    <t xml:space="preserve"> CAGR</t>
  </si>
  <si>
    <t>Value terms returns on  Investment of Rs.10,000 (Round to zero decimal)</t>
  </si>
  <si>
    <t>Scheme Name</t>
  </si>
  <si>
    <t>Plan Name &amp; Option</t>
  </si>
  <si>
    <t>Primary Benchmark</t>
  </si>
  <si>
    <t>Addnl. Benchmark</t>
  </si>
  <si>
    <t>7 Days Scheme Return %</t>
  </si>
  <si>
    <t>7 Days Primary Benchmark Return %</t>
  </si>
  <si>
    <t>7 Days Addnl. Benchmark Return %</t>
  </si>
  <si>
    <t>15 Days Scheme Return %</t>
  </si>
  <si>
    <t>15 Days Primary Benchmark Return %</t>
  </si>
  <si>
    <t>15 Days Addnl. Benchmark Return %</t>
  </si>
  <si>
    <t>1 Month Scheme Return %</t>
  </si>
  <si>
    <t>1 Month Primary Benchmark Return %</t>
  </si>
  <si>
    <t>1 Month Addnl. Benchmark Return %</t>
  </si>
  <si>
    <t>3 Months Scheme Return %</t>
  </si>
  <si>
    <t>3 Months Primary Benchmark Return %</t>
  </si>
  <si>
    <t>3 Months Addnl. Benchmark Return %</t>
  </si>
  <si>
    <t>6 Months Scheme Return %</t>
  </si>
  <si>
    <t>6 Months Primary Benchmark Return %</t>
  </si>
  <si>
    <t>6 Months Addnl. Benchmark Return %</t>
  </si>
  <si>
    <t>1 Year Scheme Return % CAGR</t>
  </si>
  <si>
    <t>1 Year Primary Benchmark Return % CAGR</t>
  </si>
  <si>
    <t>1 Year Addnl. Benchmark Return % CAGR</t>
  </si>
  <si>
    <t>3 Years Scheme Return % CAGR</t>
  </si>
  <si>
    <t>3 Year Primary Benchmark Return % CAGR</t>
  </si>
  <si>
    <t>3 Year Addnl. Benchmark Return % CAGR</t>
  </si>
  <si>
    <t>5 Years Scheme Return % CAGR</t>
  </si>
  <si>
    <t>5 Year Primary Benchmark Return % CAGR</t>
  </si>
  <si>
    <t>5 Year Addnl. Benchmark Return % CAGR</t>
  </si>
  <si>
    <t>Since inception  (CAGR %) Scheme Return %</t>
  </si>
  <si>
    <t>Since inception  (CAGR %) Primary Benchmark Return %</t>
  </si>
  <si>
    <t>Since inception  (CAGR %) Addnl. Benchmark Return %</t>
  </si>
  <si>
    <t>7 Days Scheme Value Point to Point in 10,000</t>
  </si>
  <si>
    <t>7 Days Primary Benchmark Value Point to Point in 10,000</t>
  </si>
  <si>
    <t>7 Days Addnl. Benchmark Value Point to Point in 10,000</t>
  </si>
  <si>
    <t>15 Days Scheme Value Point to Point in 10,000</t>
  </si>
  <si>
    <t>15 Days Primary Benchmark Value Point to Point in 10,000</t>
  </si>
  <si>
    <t>15 Days Addnl. Benchmark Value Point to Point in 10,000</t>
  </si>
  <si>
    <t>1 Month Scheme Value Point to Point in 10,000</t>
  </si>
  <si>
    <t>1 Month Primary Benchmark Value Point to Point in 10,000</t>
  </si>
  <si>
    <t>1 Month Addnl. Benchmark Value Point to Point in 10,000</t>
  </si>
  <si>
    <t>1 Year Scheme Value Point to Point in 10,000</t>
  </si>
  <si>
    <t>1 Year Primary Benchmark Value Point to Point in 10,000</t>
  </si>
  <si>
    <t>1 Year Addnl. Benchmark Value Point to Point in 10,000</t>
  </si>
  <si>
    <t>3 Year Scheme Value Point to Point in 10,000</t>
  </si>
  <si>
    <t>3 Year Primary Benchmark Value Point to Point in 10,000</t>
  </si>
  <si>
    <t>3 Year Addnl. Benchmark Value Point to Point in 10,000</t>
  </si>
  <si>
    <t>5 Year Scheme Value Point to Point in 10,000</t>
  </si>
  <si>
    <t>5 Year Primary Benchmark Value Point to Point in 10,000</t>
  </si>
  <si>
    <t>5 Year Addnl. Benchmark Value Point to Point in 10,000</t>
  </si>
  <si>
    <t>Since Inception Scheme Value Point to Point in 10,000</t>
  </si>
  <si>
    <t>Since Inception Primary Benchmark Value Point to Point in 10,000</t>
  </si>
  <si>
    <t>Since Inception Addnl. Benchmark Value Point to Point in 10,000</t>
  </si>
  <si>
    <t>LIC MF Liquid Fund</t>
  </si>
  <si>
    <t>Regular Growth</t>
  </si>
  <si>
    <t>CRISIL 1 Year T-Bill Index</t>
  </si>
  <si>
    <t>NA</t>
  </si>
  <si>
    <t>Direct Growth</t>
  </si>
  <si>
    <t>LIC MF Savings Fund</t>
  </si>
  <si>
    <t>Regular Dividend</t>
  </si>
  <si>
    <t>CRISIL Hybrid 35+65 - Aggressive Index</t>
  </si>
  <si>
    <t>NIFTY 50-TRI</t>
  </si>
  <si>
    <t>Direct Dividend</t>
  </si>
  <si>
    <t>LIC MF Equity Hybrid Fund</t>
  </si>
  <si>
    <t>CRISIL Hybrid 85+15 - Conservative Index</t>
  </si>
  <si>
    <t>LIC MF G-Sec Long Term ETF</t>
  </si>
  <si>
    <t>Nifty 8-13 yr G-Sec</t>
  </si>
  <si>
    <t>CRISIL 10 Year Gilt Index</t>
  </si>
  <si>
    <t>LIC MF Large &amp; Mid Cap Fund</t>
  </si>
  <si>
    <t>Nifty LargeMidcap 250 Index-TRI</t>
  </si>
  <si>
    <t>LIC MF Banking and Financial Services Fund</t>
  </si>
  <si>
    <t>Nifty Financial Services Index-TRI</t>
  </si>
  <si>
    <t>LIC MF ETF-Nifty 50</t>
  </si>
  <si>
    <t>S&amp;P BSE Sensex-TRI</t>
  </si>
  <si>
    <t>LIC MF ETF-Sensex</t>
  </si>
  <si>
    <t>LIC MF ETF-Nifty 100</t>
  </si>
  <si>
    <t>NIFTY 100-TRI</t>
  </si>
  <si>
    <t>Nifty 500 Index-TRI</t>
  </si>
  <si>
    <t>LIC MF Large Cap Fund</t>
  </si>
  <si>
    <t>LIC MF Tax Plan</t>
  </si>
  <si>
    <t>LIC MF Debt Hybrid Fund</t>
  </si>
  <si>
    <t>LIC MF Bond Fund</t>
  </si>
  <si>
    <t>LIC MF Govt. Securities Fund</t>
  </si>
  <si>
    <t>LIC MF Index Fund-Sensex Plan</t>
  </si>
  <si>
    <t>LIC MF Index Fund-Nifty Plan</t>
  </si>
  <si>
    <t>LIC MF Banking &amp; PSU Debt Fund</t>
  </si>
  <si>
    <t>LIC MF Infrastructure Fund</t>
  </si>
  <si>
    <t>Nifty Infrastructure Index-TRI</t>
  </si>
  <si>
    <t>LIC MF Arbitrage Fund</t>
  </si>
  <si>
    <t>NIFTY 50 Arbitrage Index</t>
  </si>
  <si>
    <t>LIC MF Short Term Debt Fund</t>
  </si>
  <si>
    <t>LIC MF Overnight Fund</t>
  </si>
  <si>
    <t>NIFTY 1D Rate Index</t>
  </si>
  <si>
    <t>3 Months Addnl. Benchmark Value Point to Point in 10,000</t>
  </si>
  <si>
    <t>6 Months Addnl. Benchmark Value Point to Point in 10,000</t>
  </si>
  <si>
    <t>NIFTY Banking &amp; PSU Debt Index</t>
  </si>
  <si>
    <t>LIC MF Ultra Short Term Fund</t>
  </si>
  <si>
    <t>3 Months Scheme Value Point to Point in 10,000</t>
  </si>
  <si>
    <t>3 Months Primary Benchmark Value Point to Point in 10,000</t>
  </si>
  <si>
    <t>6 Months Scheme Value Point to Point in 10,000</t>
  </si>
  <si>
    <t>6 Months Primary Benchmark Value Point to Point in 10,000</t>
  </si>
  <si>
    <t>LIC MF Flexi Cap Fund</t>
  </si>
  <si>
    <t>S&amp;P BSE 100 TRI</t>
  </si>
  <si>
    <t>*</t>
  </si>
  <si>
    <t>NIFTY All Duration G-Sec Index</t>
  </si>
  <si>
    <t>LIC MF Balanced Advantage Fund</t>
  </si>
  <si>
    <t>NIFTY 50 Hybrid Composite Debt 50:50 Index</t>
  </si>
  <si>
    <t>LIC MF Unit Linked Insurance Scheme</t>
  </si>
  <si>
    <t>LIC MF Childrens Gift Fund</t>
  </si>
  <si>
    <t>CRISIL Liquid Fund BI Index</t>
  </si>
  <si>
    <t>CRISIL Low Duration Fund BI Index</t>
  </si>
  <si>
    <t>CRISIL Medium to Long Duration Fund BIII Index</t>
  </si>
  <si>
    <t>CRISIL Short Duration Fund BII Index</t>
  </si>
  <si>
    <t>CRISIL Ultra Short Duration Fund BI Index</t>
  </si>
  <si>
    <t>Above returns are as on 30th June 2022. Different plans shall have a different expense structure. The performance details provided herein are of Regular plan - Growth option. Mr. Rahul Singh is managing the above scheme from 5th October, 2015 and total no. of schemes managed by him is 4.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 Benchmark, ** Additional Benchmark. NA : Not  Available. For detailed disclaimer, please refer factsheet</t>
  </si>
  <si>
    <t>Above returns are as on 30th June 2022. Different plans shall have a different expense structure. The performance details provided herein are of Regular plan - Growth option. Mr. Rahul Singh is managing the above scheme from 7th September, 2015 and total no. of schemes managed by him is 4. Past performance may or may not be sustained in the future. Load is not taken into consideration for computation of performance. The Mutual Fund is not guaranteeing or promising or forecasting any returns. *Benchmark, **Additional Benchmark. For detailed disclaimer, please refer factsheet</t>
  </si>
  <si>
    <t>Above returns are as on 30th June 2022. Different plans shall have a different expense structure. The performance details provided herein are of Regular plan - Growth option. Mr. Rahul Singh is managing the above scheme from 18th July, 2019 and total no. of schemes managed by him is 4. Past performance may or may not be sustained in the future. Load is not taken into consideration for computation of performance. Since respective schemes have not completed relevant period (3 years or 5 years) after allotment or units were not available throughout the respective period, no returns are available. The Mutual Fund is not guaranteeing or promising or forecasting any returns. * Benchmark, ** Additional Benchmark. NA : Not  Available. For detailed disclaimer, please refer factsheet</t>
  </si>
  <si>
    <t>Above returns are as on 30th June 2022. Different plans shall have a different expense structure. The performance details provided herein are of Regular plan - Growth option. Mr. Rahul Singh is managing the above scheme from 27th November, 2019 and total no. of schemes managed by him is 4.  Past performance may or may not be sustained in the future. Load is not taken into consideration for computation of performance. The Mutual Fund is not guaranteeing or promising or forecasting any returns. Since respective schemes have not completed relevant period (3 years or 5 years) after allotment or units were not available throughout the respective period, no returns are available. * Benchmark, ** Additional Benchmark. NA : Not  Available. For detailed disclaimer, please refer factsheet</t>
  </si>
  <si>
    <t>Above returns are as on 30th June 2022. Different plans shall have a different expense structure. The performance details provided herein are of Regular plan - Reinvestment of  Income Distribution cum Capital Withdrawal option. Mr. Yogesh Patil (equity portfolio) is managing the above scheme from 18th September 2020, Mr. Dikshit Mittal (equity portfolio) is co-managing the above scheme from 6th September 2021 &amp; Mr. Marzban Irani (debt portfolio) is managing the above scheme from 10th August, 2016. Total no. of schemes managed by Mr. Yogesh Patil is 7, by Mr. Dikshit Mittal is 1 and by Mr. Marzban Irani is 10. Past performance may or may not be sustained in the future. Load is not taken into consideration for computation of performance. Returns for dividend option would assume reinvestment of dividends declared, net of dividend distribution tax, if any, at the then prevailing NAV. The Mutual Fund is not guaranteeing or promising or forecasting any returns. As the scheme was launched before the launch of the benchmark index, benchmark index figures since inception or the required period are not available. * Benchmark, ** Additional Benchmark. NA : Not  Available. NA : Not Available.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</si>
  <si>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Yogesh Patil (Equity Portfolio) is managing the above scheme from 4th October 2018 &amp; Mr. Marzban Irani (debt portfolio) is managing the above scheme from 10th August, 2016. Also, Mr. Karan Doshi is co managing the above scheme from 6th September, 2021. Total no. of schemes managed by Mr. Yogesh Patil is 7, by Mr. Marzban Irani is 10 and Mr. Karan Doshi is 3.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 Benchmark, ** Additional Benchmark. NA : Not  Available. The performance of the scheme is benchmarked to the Total Return variant of the index. For complete detailed,  please refer page no 36.</t>
  </si>
  <si>
    <t>Above returns are as on 30th June 2022. Different plans shall have a different expense structure. The performance details provided herein are of Regular plan - Growth option. Mr. Marzban Irani is managing the above scheme from 10th August, 2016 and total no. of schemes managed by him is 10.  Also, Mr. Sanjay Pawar is co managing the above scheme from 1st September, 2020 and total no. of schemes managed by him is 2. Date of allotment is 24th Dec'2014. Past performance may or may not be sustained in the future. Load is not taken into consideration for computation of performance. The Mutual Fund is not guaranteeing or promising or forecasting any returns.  * Benchmark, ** Additional Benchmark. NA : Not  Available. For detailed disclaimer, please refer factsheet</t>
  </si>
  <si>
    <t>Above returns are as on 30th June 2022. Different plans shall have a different expense structure. The performance details provided herein are of Regular plan - Growth option. Mr. Yogesh Patil is managing the above scheme from 18th September, 2020 and total no. of schemes managed by him is 7. Date of allotment is 25th Feb’2015. Past performance may or may not be sustained in the future. Load is not taken into consideration for computation of performance. NA : Not Available. The Mutual Fund is not guaranteeing or promising or forecasting any returns. The performance of the scheme is benchmarked to the Total Return variant of the index. For detailed disclaimer, please refer factsheet * Benchmark. ** Additional Benchmark. NA : Not  Available. For detailed disclaimer, please refer factsheet</t>
  </si>
  <si>
    <t xml:space="preserve">Above returns are as on 30th June 2022. Different plans shall have a different expense structure. The performance details provided herein are of Regular plan - Growth option. Mr. Jaiprakash Toshniwal is managing the above scheme from 6th September 2021 and total no. of schemes managed by him is 7. Date of allotment is 27th March'2015. Past performance may or may not be sustained in the future. Load is not taken into consideration for computation of performance. The Mutual Fund is not guaranteeing or promising or forecasting any returns. * Benchmark, ** Additional Benchmark. NA : Not  Available. The performance of the scheme is benchmarked to the Total Return variant of the index. 36. For detailed disclaimer, please refer factsheet </t>
  </si>
  <si>
    <t>Above returns are as on 30th June 2022. Different plans shall have a different expense structure. The performance details provided herein are of Regular plan - Growth option. Mr. Jaiprakash Toshniwal is managing the above scheme from 6th September 2021 and total no. of schemes managed by him is 7. Past performance may or may not be sustained in the future. Load is not taken into consideration for computation of performance. The Mutual Fund is not guaranteeing or promising or forecasting any returns. * Benchmark, ** Additional Benchmark. NA : Not  Available.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</si>
  <si>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Jaiprakash Toshniwal is managing the above scheme from 6th September 2021 and total no. of schemes managed by him is 7. Past performance may or may not be sustained in the future. Load is not taken into consideration for computation of performance. The Mutual Fund is not guaranteeing or promising or forecasting any returns. * Benchmark,  ** Additional Benchmark. NA : Not  Available.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</si>
  <si>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Jaiprakash Toshniwal is managing the above scheme from 6th September 2021 and total no. of schemes managed by him is 7. Past performance may or may not be sustained in the future. Load is not taken into consideration for computation of performance. The Mutual Fund is not guaranteeing or promising or forecasting any returns.  * Benchmark,  ** Additional Benchmark. NA : Not  Available.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</si>
  <si>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Yogesh Patil is managing the above scheme from 4th October 2018 and total no. of schemes managed by him is 7.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Benchmark, ** Additional Benchmark. The performance of the scheme is benchmarked to the Total Return variant of the index. For detailed disclaimer, please refer factsheet.</t>
  </si>
  <si>
    <t xml:space="preserve">Above returns are as on 30th June 2022. Different plans shall have a different expense structure. The performance details provided herein are of Regular plan - Growth option. Mr. Yogesh Patil is managing the above scheme from 18th September, 2020 and total no. of schemes managed by him is 7.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Benchmark, ** Additional Benchmark. NA : Not  Available. The performance of the scheme is benchmarked to the Total Return variant of the index. For detailed disclaimer, please refer factsheet. </t>
  </si>
  <si>
    <t>Above returns are as on 30th June 2022. Different plans shall have a different expense structure. The performance details provided herein are of Regular plan - Growth option. Mr. Yogesh Patil is managing the above scheme from 18th September 2020 and total no. of schemes managed by him is 7. Past performance may or may not be sustained in the future. Load is not taken into consideration for computation of performance. The Mutual Fund is not guaranteeing or promising or forecasting any returns. *Benchmark, **Additional Benchmark.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</si>
  <si>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Karan Doshi (equity portfolio) is managing the scheme from 6th September 2021 &amp; Mr. Marzban Irani (debt portfolio) is managing the scheme from 10th August, 2016. Total no. of schemes managed by Mr. Karan Doshi is 3 &amp; by Mr. Marzban Irani is 10.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 Benchmark, ** Additional Benchmark. NA : Not  Available.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</si>
  <si>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Marzban Irani is managing the above scheme from 10th August, 2016 and total no. of schemes managed by him is 10.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 Benchmark, ** Additional Benchmark. NA : Not  Available. For detailed disclaimer, please refer factsheet</t>
  </si>
  <si>
    <t>Above returns are as on 30th June 2022. Different plans shall have a different expense structure. The performance details provided herein are of Regular plan - Growth option. Mr. Karan Doshi (equity portfolio) is managing the above scheme from 6th September 2021 &amp; Mr. Marzban Irani (debt portfolio) is managing the above scheme from 10th August, 2016.  Total no. of schemes managed by Mr. Karan Doshi is 3 &amp;  by Mr. Marzban Irani is 10.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 Benchmark, ** Additional Benchmark. NA : Not  Available.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</si>
  <si>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Jaiprakash Toshniwal is managing the above scheme from 6th September 2021 and total no. of schemes managed by him is 7. Past performance may or may not be sustained in the future. Load is not taken into consideration for computation of performance. The Mutual Fund is not guaranteeing or promising or forecasting any returns. * Benchmark, ** Additional Benchmark.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</si>
  <si>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Jaiprakash Toshniwal is managing the above scheme from 6th September 2021 and total no. of schemes managed by him is 7. Past performance may or may not be sustained in the future. Load is not taken into consideration for computation of performance. The Mutual Fund is not guaranteeing or promising or forecasting any returns. *Benchmark, **Additional Benchmark.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</si>
  <si>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Marzban Irani is managing the above scheme from 10th August, 2016 and total no. of schemes managed by him is 10. Past performance may or may not be sustained in the future. Load is not taken into consideration for computation of performance. The Mutual Fund is not guaranteeing or promising or forecasting any returns. * Benchmark, ** Additional Benchmark. For detailed disclaimer, please refer factsheet</t>
  </si>
  <si>
    <t>Above returns are as on 30th June 2022. Different plans shall have a different expense structure. The performance details provided herein are of Regular plan - Growth option. Mr. Yogesh Patil managing the above scheme from 18th September 2020 and total no. of schemes managed by him is 7. Past performance may or may not be sustained in the future. Load is not taken into consideration for computation of performance. The Mutual Fund is not guaranteeing or promising or forecasting any returns. * Benchmark, ** Additional Benchmark.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</si>
  <si>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Jaiprakash Toshniwal (equity portfolio) is managing the above scheme from 6th September 2021 &amp; Mr. Marzban Irani (debt portfolio) is managing the above scheme from 25th January 2019. Total no. of schemes managed by Mr. Jaiprakash Toshniwal is 7 and by Mr. Marzban Irani is 10. Past performance may or may not be sustained in the future. Load is not taken into consideration for computation of performance. Since respective schemes have not completed relevant period (3 years or 5 years) after allotment or units were not available throughout the respective period, no returns are available. The Mutual Fund is not guaranteeing or promising or forecasting any returns. * Benchmark, ** Additional Benchmark. NA : Not  Available. The performance of the scheme is benchmarked to the Total Return variant of the index. For detailed disclaimer, please refer factsheet</t>
  </si>
  <si>
    <t>Above returns are as on 30th June 2022. Different plans shall have a different expense structure. The performance details provided herein are of Regular plan - Growth option. Mr. Marzban Irani is managing the above scheme from 1st February, 2019 and total no. of schemes managed by him is 10. Also, Mr. Sanjay Pawar is co managing the above scheme from 1st September, 2020 and total no. of schemes managed by him is 2. Past performance may or may not be sustained in the future. Load is not taken into consideration for computation of performance. Since respective schemes have not completed relevant period (3 years or 5 years) after allotment or units were not available throughout the respective period, no returns are available. The Mutual Fund is not guaranteeing or promising or forecasting any returns. * Benchmark, ** Additional Benchmark. For detailed disclaimer, please refer factsheet</t>
  </si>
  <si>
    <t>Above returns are as on 30th June, 2022. Different plans shall have a different expense structure. The performance details provided herein are of Regular plan - Growth option.
Mr. Yogesh Patil (equity portfolio) is managing the above scheme from 12th November 2021 &amp; Mr. Rahul Singh (debt portfolio) is managing the above scheme from 1st January
2022. Total no. of schemes managed by Mr. Yogesh Patil is 2 &amp; by Mr. Rahul Singh is 1.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*First Tier Benchmark, ** Additional Benchmark. NA : Not Available. The
performance of the scheme is benchmarked to the Total Return variant of the index.</t>
  </si>
  <si>
    <t>Above returns are as on 30th June, 2022. Different plans shall have a different expense structure. The performance details provided herein are of Direct plan - Growth option.
Mr. Yogesh Patil (equity portfolio) is managing the above scheme from 12th November 2021 &amp; Mr. Rahul Singh (debt portfolio) is managing the above scheme from 1st January
2022. Total no. of schemes managed by Mr. Yogesh Patil is 2 &amp; by Mr. Rahul Singh is 1. Past performance may or may not be sustained in the future. Load is not taken into
consideration for computation of performance. The Mutual Fund is not guaranteeing or promising or forecasting any returns. As the scheme was launched before the launch of
the benchmark index, benchmark index figures since inception or the required period are not available. *First Tier Benchmark, ** Additional Benchmark. NA : Not Available. The
performance of the scheme is benchmarked to the Total Return variant of the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</si>
</sst>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5" formatCode="_ * #,##0_ ;_ * \-#,##0_ ;_ * &quot;-&quot;??_ ;_ @_ "/>
  </numFmts>
  <fonts count="12" x14ac:knownFonts="1">
    <font>
      <sz val="11"/>
      <color theme="1"/>
      <name val="Calibri"/>
      <family val="2"/>
      <scheme val="minor"/>
    </font>
    <font>
      <sz val="11"/>
      <color theme="1"/>
      <name val="Calibri"/>
      <family val="2"/>
      <scheme val="minor"/>
    </font>
    <font>
      <sz val="8.5"/>
      <color theme="1"/>
      <name val="Tahoma"/>
      <family val="2"/>
    </font>
    <font>
      <b/>
      <u/>
      <sz val="8.5"/>
      <name val="Tahoma"/>
      <family val="2"/>
    </font>
    <font>
      <sz val="8.5"/>
      <name val="Tahoma"/>
      <family val="2"/>
    </font>
    <font>
      <sz val="8.5"/>
      <color rgb="FFFF0000"/>
      <name val="Tahoma"/>
      <family val="2"/>
    </font>
    <font>
      <sz val="8.5"/>
      <color rgb="FF0033CC"/>
      <name val="Tahoma"/>
      <family val="2"/>
    </font>
    <font>
      <b/>
      <sz val="9"/>
      <color indexed="81"/>
      <name val="Tahoma"/>
      <family val="2"/>
    </font>
    <font>
      <sz val="9"/>
      <color indexed="81"/>
      <name val="Tahoma"/>
      <family val="2"/>
    </font>
    <font>
      <b/>
      <sz val="8.5"/>
      <color theme="0"/>
      <name val="Tahoma"/>
      <family val="2"/>
    </font>
    <font>
      <sz val="11"/>
      <name val="Calibri"/>
      <family val="2"/>
      <scheme val="minor"/>
    </font>
    <font>
      <sz val="10"/>
      <color theme="1"/>
      <name val="Calibri"/>
      <family val="2"/>
      <scheme val="minor"/>
    </font>
  </fonts>
  <fills count="4">
    <fill>
      <patternFill patternType="none"/>
    </fill>
    <fill>
      <patternFill patternType="gray125"/>
    </fill>
    <fill>
      <patternFill patternType="solid">
        <fgColor rgb="FF0070C0"/>
        <bgColor auto="1"/>
      </patternFill>
    </fill>
    <fill>
      <patternFill patternType="solid">
        <fgColor rgb="FF0070C0"/>
        <bgColor indexed="64"/>
      </patternFill>
    </fill>
  </fills>
  <borders count="2">
    <border>
      <left/>
      <right/>
      <top/>
      <bottom/>
      <diagonal/>
    </border>
    <border>
      <left style="thin">
        <color auto="1"/>
      </left>
      <right style="thin">
        <color auto="1"/>
      </right>
      <top style="thin">
        <color auto="1"/>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2" fillId="0" borderId="0" xfId="0" applyFont="1" applyAlignment="1">
      <alignment wrapText="1"/>
    </xf>
    <xf numFmtId="0" fontId="3" fillId="0" borderId="0" xfId="0" applyFont="1" applyAlignment="1">
      <alignment vertical="top"/>
    </xf>
    <xf numFmtId="0" fontId="4" fillId="0" borderId="0" xfId="0" applyFont="1" applyAlignment="1">
      <alignment wrapText="1"/>
    </xf>
    <xf numFmtId="0" fontId="5" fillId="0" borderId="0" xfId="0" applyFont="1" applyAlignment="1">
      <alignment horizontal="right" wrapText="1"/>
    </xf>
    <xf numFmtId="0" fontId="6" fillId="0" borderId="0" xfId="0" applyFont="1" applyAlignment="1">
      <alignment horizontal="right" wrapText="1"/>
    </xf>
    <xf numFmtId="0" fontId="2" fillId="0" borderId="0" xfId="0" applyFont="1" applyAlignment="1">
      <alignment horizontal="right" wrapText="1"/>
    </xf>
    <xf numFmtId="0" fontId="2" fillId="0" borderId="0" xfId="0" applyFont="1"/>
    <xf numFmtId="43" fontId="0" fillId="0" borderId="0" xfId="1" applyFont="1"/>
    <xf numFmtId="43" fontId="0" fillId="0" borderId="0" xfId="0" applyNumberFormat="1"/>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0" borderId="0" xfId="0" applyFont="1" applyBorder="1" applyAlignment="1">
      <alignment vertical="center"/>
    </xf>
    <xf numFmtId="43" fontId="10" fillId="0" borderId="0" xfId="1" applyFont="1" applyBorder="1" applyAlignment="1">
      <alignment horizontal="right" vertical="center"/>
    </xf>
    <xf numFmtId="165" fontId="10" fillId="0" borderId="0" xfId="1" applyNumberFormat="1" applyFont="1" applyBorder="1" applyAlignment="1">
      <alignment horizontal="right" vertical="center"/>
    </xf>
    <xf numFmtId="0" fontId="10" fillId="0" borderId="0" xfId="0" applyFont="1" applyFill="1" applyBorder="1" applyAlignment="1">
      <alignment vertical="center"/>
    </xf>
    <xf numFmtId="43" fontId="10" fillId="0" borderId="0" xfId="1" applyFont="1" applyFill="1" applyBorder="1" applyAlignment="1">
      <alignment horizontal="right" vertical="center"/>
    </xf>
    <xf numFmtId="165" fontId="10" fillId="0" borderId="0" xfId="1" applyNumberFormat="1" applyFont="1" applyFill="1" applyBorder="1" applyAlignment="1">
      <alignment horizontal="right" vertical="center"/>
    </xf>
    <xf numFmtId="0" fontId="0" fillId="0" borderId="0" xfId="0" applyFill="1"/>
    <xf numFmtId="0" fontId="11" fillId="0" borderId="0" xfId="0" applyFont="1"/>
    <xf numFmtId="0" fontId="0" fillId="0" borderId="0" xfId="0"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BAF58-5249-4544-A207-7C93CCE4FB5A}">
  <dimension ref="A1:CY17"/>
  <sheetViews>
    <sheetView tabSelected="1" zoomScaleNormal="100" workbookViewId="0">
      <selection activeCell="A2" sqref="A2"/>
    </sheetView>
  </sheetViews>
  <sheetFormatPr defaultColWidth="9.140625" defaultRowHeight="15" x14ac:dyDescent="0.25"/>
  <cols>
    <col min="1" max="1" width="29.140625" customWidth="1"/>
    <col min="2" max="2" width="18.42578125" customWidth="1"/>
    <col min="3" max="3" width="31.28515625" customWidth="1"/>
    <col min="4" max="4" width="18.85546875" customWidth="1"/>
    <col min="5" max="31" width="8.85546875" customWidth="1"/>
    <col min="32" max="32" width="9.140625" customWidth="1"/>
    <col min="33" max="59" width="11.7109375" customWidth="1"/>
    <col min="60" max="68" width="9.140625" customWidth="1"/>
  </cols>
  <sheetData>
    <row r="1" spans="1:60" x14ac:dyDescent="0.25">
      <c r="A1" s="3"/>
      <c r="B1" s="3"/>
      <c r="C1" s="1"/>
      <c r="D1" s="1"/>
      <c r="E1" s="4"/>
      <c r="F1" s="5"/>
      <c r="G1" s="5"/>
      <c r="H1" s="4"/>
      <c r="I1" s="5"/>
      <c r="J1" s="5"/>
      <c r="K1" s="4"/>
      <c r="L1" s="5"/>
      <c r="M1" s="5"/>
      <c r="N1" s="4"/>
      <c r="O1" s="5"/>
      <c r="P1" s="5"/>
      <c r="Q1" s="4"/>
      <c r="R1" s="5"/>
      <c r="S1" s="5"/>
      <c r="T1" s="5" t="s">
        <v>0</v>
      </c>
      <c r="U1" s="5" t="s">
        <v>0</v>
      </c>
      <c r="V1" s="5" t="s">
        <v>0</v>
      </c>
      <c r="W1" s="5" t="s">
        <v>0</v>
      </c>
      <c r="X1" s="5" t="s">
        <v>0</v>
      </c>
      <c r="Y1" s="5" t="s">
        <v>0</v>
      </c>
      <c r="Z1" s="5" t="s">
        <v>0</v>
      </c>
      <c r="AA1" s="5" t="s">
        <v>0</v>
      </c>
      <c r="AB1" s="5" t="s">
        <v>0</v>
      </c>
      <c r="AC1" s="6"/>
      <c r="AD1" s="6"/>
      <c r="AE1" s="6"/>
      <c r="AF1" s="6"/>
      <c r="AG1" s="2" t="s">
        <v>1</v>
      </c>
      <c r="AH1" s="2"/>
      <c r="AI1" s="2"/>
      <c r="AJ1" s="2"/>
      <c r="AK1" s="2"/>
      <c r="AL1" s="2"/>
      <c r="AM1" s="2"/>
      <c r="AN1" s="2"/>
      <c r="AO1" s="2"/>
      <c r="AP1" s="2"/>
      <c r="AQ1" s="2"/>
      <c r="AR1" s="2"/>
      <c r="AS1" s="2"/>
      <c r="AT1" s="2"/>
      <c r="AU1" s="2"/>
      <c r="AV1" s="2"/>
      <c r="AW1" s="6"/>
      <c r="AX1" s="6"/>
      <c r="AY1" s="6"/>
      <c r="AZ1" s="6"/>
      <c r="BA1" s="6"/>
      <c r="BB1" s="6"/>
      <c r="BC1" s="6"/>
      <c r="BD1" s="6"/>
      <c r="BE1" s="6"/>
      <c r="BF1" s="6"/>
      <c r="BG1" s="6" t="s">
        <v>104</v>
      </c>
      <c r="BH1" s="7"/>
    </row>
    <row r="2" spans="1:60" ht="87.75" customHeight="1" x14ac:dyDescent="0.25">
      <c r="A2" s="10"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0" t="s">
        <v>17</v>
      </c>
      <c r="Q2" s="10" t="s">
        <v>18</v>
      </c>
      <c r="R2" s="10" t="s">
        <v>19</v>
      </c>
      <c r="S2" s="10" t="s">
        <v>20</v>
      </c>
      <c r="T2" s="10" t="s">
        <v>21</v>
      </c>
      <c r="U2" s="10" t="s">
        <v>22</v>
      </c>
      <c r="V2" s="10" t="s">
        <v>23</v>
      </c>
      <c r="W2" s="10" t="s">
        <v>24</v>
      </c>
      <c r="X2" s="10" t="s">
        <v>25</v>
      </c>
      <c r="Y2" s="10" t="s">
        <v>26</v>
      </c>
      <c r="Z2" s="10" t="s">
        <v>27</v>
      </c>
      <c r="AA2" s="10" t="s">
        <v>28</v>
      </c>
      <c r="AB2" s="10" t="s">
        <v>29</v>
      </c>
      <c r="AC2" s="10" t="s">
        <v>30</v>
      </c>
      <c r="AD2" s="10" t="s">
        <v>31</v>
      </c>
      <c r="AE2" s="10" t="s">
        <v>32</v>
      </c>
      <c r="AF2" s="11"/>
      <c r="AG2" s="10" t="s">
        <v>33</v>
      </c>
      <c r="AH2" s="10" t="s">
        <v>34</v>
      </c>
      <c r="AI2" s="10" t="s">
        <v>35</v>
      </c>
      <c r="AJ2" s="10" t="s">
        <v>36</v>
      </c>
      <c r="AK2" s="10" t="s">
        <v>37</v>
      </c>
      <c r="AL2" s="10" t="s">
        <v>38</v>
      </c>
      <c r="AM2" s="10" t="s">
        <v>39</v>
      </c>
      <c r="AN2" s="10" t="s">
        <v>40</v>
      </c>
      <c r="AO2" s="10" t="s">
        <v>41</v>
      </c>
      <c r="AP2" s="10" t="s">
        <v>98</v>
      </c>
      <c r="AQ2" s="10" t="s">
        <v>99</v>
      </c>
      <c r="AR2" s="10" t="s">
        <v>94</v>
      </c>
      <c r="AS2" s="10" t="s">
        <v>100</v>
      </c>
      <c r="AT2" s="10" t="s">
        <v>101</v>
      </c>
      <c r="AU2" s="10" t="s">
        <v>95</v>
      </c>
      <c r="AV2" s="10" t="s">
        <v>42</v>
      </c>
      <c r="AW2" s="10" t="s">
        <v>43</v>
      </c>
      <c r="AX2" s="10" t="s">
        <v>44</v>
      </c>
      <c r="AY2" s="10" t="s">
        <v>45</v>
      </c>
      <c r="AZ2" s="10" t="s">
        <v>46</v>
      </c>
      <c r="BA2" s="10" t="s">
        <v>47</v>
      </c>
      <c r="BB2" s="10" t="s">
        <v>48</v>
      </c>
      <c r="BC2" s="10" t="s">
        <v>49</v>
      </c>
      <c r="BD2" s="10" t="s">
        <v>50</v>
      </c>
      <c r="BE2" s="10" t="s">
        <v>51</v>
      </c>
      <c r="BF2" s="10" t="s">
        <v>52</v>
      </c>
      <c r="BG2" s="10" t="s">
        <v>53</v>
      </c>
      <c r="BH2" s="7"/>
    </row>
    <row r="3" spans="1:60" ht="18" customHeight="1" x14ac:dyDescent="0.25">
      <c r="A3" s="12" t="s">
        <v>54</v>
      </c>
      <c r="B3" s="12" t="s">
        <v>55</v>
      </c>
      <c r="C3" s="12" t="s">
        <v>110</v>
      </c>
      <c r="D3" s="12" t="s">
        <v>56</v>
      </c>
      <c r="E3" s="13">
        <v>4.9120101710845896</v>
      </c>
      <c r="F3" s="13">
        <v>4.9869417719306766</v>
      </c>
      <c r="G3" s="13">
        <v>7.4575776163390755</v>
      </c>
      <c r="H3" s="13">
        <v>4.7053994004255948</v>
      </c>
      <c r="I3" s="13">
        <v>5.0393332945680571</v>
      </c>
      <c r="J3" s="13">
        <v>7.3983095048516301</v>
      </c>
      <c r="K3" s="13">
        <v>4.5085622025094327</v>
      </c>
      <c r="L3" s="13">
        <v>4.9372101670578186</v>
      </c>
      <c r="M3" s="13">
        <v>4.7771032331566357</v>
      </c>
      <c r="N3" s="13">
        <v>3.8601345817017991</v>
      </c>
      <c r="O3" s="13">
        <v>4.2435682243237967</v>
      </c>
      <c r="P3" s="13">
        <v>0.31386965824998525</v>
      </c>
      <c r="Q3" s="13">
        <v>3.6858865023346921</v>
      </c>
      <c r="R3" s="13">
        <v>4.093531221269421</v>
      </c>
      <c r="S3" s="13">
        <v>2.4281024745378188</v>
      </c>
      <c r="T3" s="13">
        <v>3.5099139809608464</v>
      </c>
      <c r="U3" s="13">
        <v>3.8875386118888868</v>
      </c>
      <c r="V3" s="13">
        <v>2.9721555113792415</v>
      </c>
      <c r="W3" s="13">
        <v>4.0892466902732849</v>
      </c>
      <c r="X3" s="13">
        <v>4.4226351380348223</v>
      </c>
      <c r="Y3" s="13">
        <v>4.7335425019264212</v>
      </c>
      <c r="Z3" s="13">
        <v>5.2841767668724078</v>
      </c>
      <c r="AA3" s="13">
        <v>5.4437485337257394</v>
      </c>
      <c r="AB3" s="13">
        <v>5.5809882283210754</v>
      </c>
      <c r="AC3" s="13">
        <v>6.8845375976562524</v>
      </c>
      <c r="AD3" s="13" t="s">
        <v>57</v>
      </c>
      <c r="AE3" s="13">
        <v>5.8680551757812518</v>
      </c>
      <c r="AF3" s="13"/>
      <c r="AG3" s="14">
        <v>10009</v>
      </c>
      <c r="AH3" s="14">
        <v>10010</v>
      </c>
      <c r="AI3" s="14">
        <v>10014</v>
      </c>
      <c r="AJ3" s="14">
        <v>10019</v>
      </c>
      <c r="AK3" s="14">
        <v>10021</v>
      </c>
      <c r="AL3" s="14">
        <v>10030</v>
      </c>
      <c r="AM3" s="14">
        <v>10037</v>
      </c>
      <c r="AN3" s="14">
        <v>10041</v>
      </c>
      <c r="AO3" s="14">
        <v>10039</v>
      </c>
      <c r="AP3" s="14">
        <v>10096</v>
      </c>
      <c r="AQ3" s="14">
        <v>10106</v>
      </c>
      <c r="AR3" s="14">
        <v>10008</v>
      </c>
      <c r="AS3" s="14">
        <v>10183</v>
      </c>
      <c r="AT3" s="14">
        <v>10203</v>
      </c>
      <c r="AU3" s="14">
        <v>10120</v>
      </c>
      <c r="AV3" s="14">
        <v>10351</v>
      </c>
      <c r="AW3" s="14">
        <v>10389</v>
      </c>
      <c r="AX3" s="14">
        <v>10297</v>
      </c>
      <c r="AY3" s="14">
        <v>11279</v>
      </c>
      <c r="AZ3" s="14">
        <v>11388</v>
      </c>
      <c r="BA3" s="14">
        <v>11490</v>
      </c>
      <c r="BB3" s="14">
        <v>12938</v>
      </c>
      <c r="BC3" s="14">
        <v>13037</v>
      </c>
      <c r="BD3" s="14">
        <v>13122</v>
      </c>
      <c r="BE3" s="14">
        <v>38631</v>
      </c>
      <c r="BF3" s="14" t="s">
        <v>57</v>
      </c>
      <c r="BG3" s="14">
        <v>31820</v>
      </c>
      <c r="BH3" s="19" t="s">
        <v>115</v>
      </c>
    </row>
    <row r="4" spans="1:60" ht="18" customHeight="1" x14ac:dyDescent="0.25">
      <c r="A4" s="12" t="s">
        <v>54</v>
      </c>
      <c r="B4" s="12" t="s">
        <v>58</v>
      </c>
      <c r="C4" s="12" t="s">
        <v>110</v>
      </c>
      <c r="D4" s="12" t="s">
        <v>56</v>
      </c>
      <c r="E4" s="13">
        <v>5.0524419848528686</v>
      </c>
      <c r="F4" s="13">
        <v>4.9869417719306766</v>
      </c>
      <c r="G4" s="13">
        <v>7.4575776163390755</v>
      </c>
      <c r="H4" s="13">
        <v>4.8459790602549822</v>
      </c>
      <c r="I4" s="13">
        <v>5.0393332945680571</v>
      </c>
      <c r="J4" s="13">
        <v>7.3983095048516301</v>
      </c>
      <c r="K4" s="13">
        <v>4.6492735898914814</v>
      </c>
      <c r="L4" s="13">
        <v>4.9372101670578186</v>
      </c>
      <c r="M4" s="13">
        <v>4.7771032331566357</v>
      </c>
      <c r="N4" s="13">
        <v>4.0016614028815631</v>
      </c>
      <c r="O4" s="13">
        <v>4.2435682243237967</v>
      </c>
      <c r="P4" s="13">
        <v>0.31386965824998525</v>
      </c>
      <c r="Q4" s="13">
        <v>3.8286461678462635</v>
      </c>
      <c r="R4" s="13">
        <v>4.093531221269421</v>
      </c>
      <c r="S4" s="13">
        <v>2.4281024745378188</v>
      </c>
      <c r="T4" s="13">
        <v>3.6550632119178776</v>
      </c>
      <c r="U4" s="13">
        <v>3.8875386118888868</v>
      </c>
      <c r="V4" s="13">
        <v>2.9721555113792415</v>
      </c>
      <c r="W4" s="13">
        <v>4.2328396439552316</v>
      </c>
      <c r="X4" s="13">
        <v>4.4226351380348223</v>
      </c>
      <c r="Y4" s="13">
        <v>4.7335425019264212</v>
      </c>
      <c r="Z4" s="13">
        <v>5.4303207993507394</v>
      </c>
      <c r="AA4" s="13">
        <v>5.4437485337257394</v>
      </c>
      <c r="AB4" s="13">
        <v>5.5809882283210754</v>
      </c>
      <c r="AC4" s="13">
        <v>6.8310375976562518</v>
      </c>
      <c r="AD4" s="13">
        <v>6.7818920898437511</v>
      </c>
      <c r="AE4" s="13">
        <v>6.3827504882812507</v>
      </c>
      <c r="AF4" s="13"/>
      <c r="AG4" s="14">
        <v>10010</v>
      </c>
      <c r="AH4" s="14">
        <v>10010</v>
      </c>
      <c r="AI4" s="14">
        <v>10014</v>
      </c>
      <c r="AJ4" s="14">
        <v>10020</v>
      </c>
      <c r="AK4" s="14">
        <v>10021</v>
      </c>
      <c r="AL4" s="14">
        <v>10030</v>
      </c>
      <c r="AM4" s="14">
        <v>10038</v>
      </c>
      <c r="AN4" s="14">
        <v>10041</v>
      </c>
      <c r="AO4" s="14">
        <v>10039</v>
      </c>
      <c r="AP4" s="14">
        <v>10100</v>
      </c>
      <c r="AQ4" s="14">
        <v>10106</v>
      </c>
      <c r="AR4" s="14">
        <v>10008</v>
      </c>
      <c r="AS4" s="14">
        <v>10190</v>
      </c>
      <c r="AT4" s="14">
        <v>10203</v>
      </c>
      <c r="AU4" s="14">
        <v>10120</v>
      </c>
      <c r="AV4" s="14">
        <v>10366</v>
      </c>
      <c r="AW4" s="14">
        <v>10389</v>
      </c>
      <c r="AX4" s="14">
        <v>10297</v>
      </c>
      <c r="AY4" s="14">
        <v>11326</v>
      </c>
      <c r="AZ4" s="14">
        <v>11388</v>
      </c>
      <c r="BA4" s="14">
        <v>11490</v>
      </c>
      <c r="BB4" s="14">
        <v>13028</v>
      </c>
      <c r="BC4" s="14">
        <v>13037</v>
      </c>
      <c r="BD4" s="14">
        <v>13122</v>
      </c>
      <c r="BE4" s="14">
        <v>18732</v>
      </c>
      <c r="BF4" s="14">
        <v>18650</v>
      </c>
      <c r="BG4" s="14">
        <v>17999</v>
      </c>
      <c r="BH4" s="19" t="s">
        <v>115</v>
      </c>
    </row>
    <row r="5" spans="1:60" ht="18" customHeight="1" x14ac:dyDescent="0.25">
      <c r="A5" s="12" t="s">
        <v>59</v>
      </c>
      <c r="B5" s="12" t="s">
        <v>55</v>
      </c>
      <c r="C5" s="12" t="s">
        <v>111</v>
      </c>
      <c r="D5" s="12" t="s">
        <v>56</v>
      </c>
      <c r="E5" s="13">
        <v>5.5770846889662593</v>
      </c>
      <c r="F5" s="13">
        <v>6.265330359170461</v>
      </c>
      <c r="G5" s="13">
        <v>7.4575776163390755</v>
      </c>
      <c r="H5" s="13">
        <v>5.120821103542128</v>
      </c>
      <c r="I5" s="13">
        <v>6.55204096756421</v>
      </c>
      <c r="J5" s="13">
        <v>7.3983095048516301</v>
      </c>
      <c r="K5" s="13">
        <v>3.9085688823725429</v>
      </c>
      <c r="L5" s="13">
        <v>5.0418739797288694</v>
      </c>
      <c r="M5" s="13">
        <v>4.7771032331566357</v>
      </c>
      <c r="N5" s="13">
        <v>1.796087080027553</v>
      </c>
      <c r="O5" s="13">
        <v>2.5326442713359465</v>
      </c>
      <c r="P5" s="13">
        <v>0.31386965824998525</v>
      </c>
      <c r="Q5" s="13">
        <v>2.702335305000704</v>
      </c>
      <c r="R5" s="13">
        <v>3.622451854791648</v>
      </c>
      <c r="S5" s="13">
        <v>2.4281024745378188</v>
      </c>
      <c r="T5" s="13">
        <v>2.9948869347572327</v>
      </c>
      <c r="U5" s="13">
        <v>3.9224323630332942</v>
      </c>
      <c r="V5" s="13">
        <v>2.9721555113792415</v>
      </c>
      <c r="W5" s="13">
        <v>5.3284123539924639</v>
      </c>
      <c r="X5" s="13">
        <v>5.5621972680091867</v>
      </c>
      <c r="Y5" s="13">
        <v>4.7357627749443045</v>
      </c>
      <c r="Z5" s="13">
        <v>5.1578298211097717</v>
      </c>
      <c r="AA5" s="13">
        <v>6.2787988781929052</v>
      </c>
      <c r="AB5" s="13">
        <v>5.5809882283210754</v>
      </c>
      <c r="AC5" s="13">
        <v>6.3874243164062525</v>
      </c>
      <c r="AD5" s="13">
        <v>7.0311010742187525</v>
      </c>
      <c r="AE5" s="13">
        <v>5.8314936523437515</v>
      </c>
      <c r="AF5" s="13"/>
      <c r="AG5" s="14">
        <v>10011</v>
      </c>
      <c r="AH5" s="14">
        <v>10012</v>
      </c>
      <c r="AI5" s="14">
        <v>10014</v>
      </c>
      <c r="AJ5" s="14">
        <v>10021</v>
      </c>
      <c r="AK5" s="14">
        <v>10027</v>
      </c>
      <c r="AL5" s="14">
        <v>10030</v>
      </c>
      <c r="AM5" s="14">
        <v>10032</v>
      </c>
      <c r="AN5" s="14">
        <v>10041</v>
      </c>
      <c r="AO5" s="14">
        <v>10039</v>
      </c>
      <c r="AP5" s="14">
        <v>10045</v>
      </c>
      <c r="AQ5" s="14">
        <v>10063</v>
      </c>
      <c r="AR5" s="14">
        <v>10008</v>
      </c>
      <c r="AS5" s="14">
        <v>10134</v>
      </c>
      <c r="AT5" s="14">
        <v>10180</v>
      </c>
      <c r="AU5" s="14">
        <v>10120</v>
      </c>
      <c r="AV5" s="14">
        <v>10299</v>
      </c>
      <c r="AW5" s="14">
        <v>10392</v>
      </c>
      <c r="AX5" s="14">
        <v>10297</v>
      </c>
      <c r="AY5" s="14">
        <v>11690</v>
      </c>
      <c r="AZ5" s="14">
        <v>11768</v>
      </c>
      <c r="BA5" s="14">
        <v>11493</v>
      </c>
      <c r="BB5" s="14">
        <v>12861</v>
      </c>
      <c r="BC5" s="14">
        <v>13561</v>
      </c>
      <c r="BD5" s="14">
        <v>13122</v>
      </c>
      <c r="BE5" s="14">
        <v>32571</v>
      </c>
      <c r="BF5" s="14">
        <v>36542</v>
      </c>
      <c r="BG5" s="14">
        <v>29474</v>
      </c>
      <c r="BH5" s="19" t="s">
        <v>116</v>
      </c>
    </row>
    <row r="6" spans="1:60" ht="18" customHeight="1" x14ac:dyDescent="0.25">
      <c r="A6" s="12" t="s">
        <v>59</v>
      </c>
      <c r="B6" s="12" t="s">
        <v>58</v>
      </c>
      <c r="C6" s="12" t="s">
        <v>111</v>
      </c>
      <c r="D6" s="12" t="s">
        <v>56</v>
      </c>
      <c r="E6" s="13">
        <v>6.1340814279648361</v>
      </c>
      <c r="F6" s="13">
        <v>6.265330359170461</v>
      </c>
      <c r="G6" s="13">
        <v>7.4575776163390755</v>
      </c>
      <c r="H6" s="13">
        <v>5.661305538031999</v>
      </c>
      <c r="I6" s="13">
        <v>6.55204096756421</v>
      </c>
      <c r="J6" s="13">
        <v>7.3983095048516301</v>
      </c>
      <c r="K6" s="13">
        <v>4.4490354933799239</v>
      </c>
      <c r="L6" s="13">
        <v>5.0418739797288694</v>
      </c>
      <c r="M6" s="13">
        <v>4.7771032331566357</v>
      </c>
      <c r="N6" s="13">
        <v>2.338782685502836</v>
      </c>
      <c r="O6" s="13">
        <v>2.5326442713359465</v>
      </c>
      <c r="P6" s="13">
        <v>0.31386965824998525</v>
      </c>
      <c r="Q6" s="13">
        <v>3.249495929388198</v>
      </c>
      <c r="R6" s="13">
        <v>3.622451854791648</v>
      </c>
      <c r="S6" s="13">
        <v>2.4281024745378188</v>
      </c>
      <c r="T6" s="13">
        <v>3.5500428080558781</v>
      </c>
      <c r="U6" s="13">
        <v>3.9224323630332942</v>
      </c>
      <c r="V6" s="13">
        <v>2.9721555113792415</v>
      </c>
      <c r="W6" s="13">
        <v>5.8888813853263846</v>
      </c>
      <c r="X6" s="13">
        <v>5.5621972680091867</v>
      </c>
      <c r="Y6" s="13">
        <v>4.7357627749443045</v>
      </c>
      <c r="Z6" s="13">
        <v>5.7245650887489328</v>
      </c>
      <c r="AA6" s="13">
        <v>6.2787988781929052</v>
      </c>
      <c r="AB6" s="13">
        <v>5.5809882283210754</v>
      </c>
      <c r="AC6" s="13">
        <v>7.2064291992187517</v>
      </c>
      <c r="AD6" s="13">
        <v>7.5610561523437498</v>
      </c>
      <c r="AE6" s="13">
        <v>6.3827504882812507</v>
      </c>
      <c r="AF6" s="13"/>
      <c r="AG6" s="14">
        <v>10012</v>
      </c>
      <c r="AH6" s="14">
        <v>10012</v>
      </c>
      <c r="AI6" s="14">
        <v>10014</v>
      </c>
      <c r="AJ6" s="14">
        <v>10023</v>
      </c>
      <c r="AK6" s="14">
        <v>10027</v>
      </c>
      <c r="AL6" s="14">
        <v>10030</v>
      </c>
      <c r="AM6" s="14">
        <v>10037</v>
      </c>
      <c r="AN6" s="14">
        <v>10041</v>
      </c>
      <c r="AO6" s="14">
        <v>10039</v>
      </c>
      <c r="AP6" s="14">
        <v>10058</v>
      </c>
      <c r="AQ6" s="14">
        <v>10063</v>
      </c>
      <c r="AR6" s="14">
        <v>10008</v>
      </c>
      <c r="AS6" s="14">
        <v>10161</v>
      </c>
      <c r="AT6" s="14">
        <v>10180</v>
      </c>
      <c r="AU6" s="14">
        <v>10120</v>
      </c>
      <c r="AV6" s="14">
        <v>10355</v>
      </c>
      <c r="AW6" s="14">
        <v>10392</v>
      </c>
      <c r="AX6" s="14">
        <v>10297</v>
      </c>
      <c r="AY6" s="14">
        <v>11878</v>
      </c>
      <c r="AZ6" s="14">
        <v>11768</v>
      </c>
      <c r="BA6" s="14">
        <v>11493</v>
      </c>
      <c r="BB6" s="14">
        <v>13211</v>
      </c>
      <c r="BC6" s="14">
        <v>13561</v>
      </c>
      <c r="BD6" s="14">
        <v>13122</v>
      </c>
      <c r="BE6" s="14">
        <v>19367</v>
      </c>
      <c r="BF6" s="14">
        <v>19984</v>
      </c>
      <c r="BG6" s="14">
        <v>17999</v>
      </c>
      <c r="BH6" s="19" t="s">
        <v>116</v>
      </c>
    </row>
    <row r="7" spans="1:60" ht="18" customHeight="1" x14ac:dyDescent="0.25">
      <c r="A7" s="12" t="s">
        <v>92</v>
      </c>
      <c r="B7" s="12" t="s">
        <v>55</v>
      </c>
      <c r="C7" s="12" t="s">
        <v>93</v>
      </c>
      <c r="D7" s="12" t="s">
        <v>56</v>
      </c>
      <c r="E7" s="13">
        <v>4.5247311810200994</v>
      </c>
      <c r="F7" s="13">
        <v>4.7424153836168284</v>
      </c>
      <c r="G7" s="13">
        <v>7.4575776163390755</v>
      </c>
      <c r="H7" s="13">
        <v>4.4877748058224167</v>
      </c>
      <c r="I7" s="13">
        <v>4.7077121505254258</v>
      </c>
      <c r="J7" s="13">
        <v>7.3983095048516301</v>
      </c>
      <c r="K7" s="13">
        <v>4.293782590064569</v>
      </c>
      <c r="L7" s="13">
        <v>4.5231037661965567</v>
      </c>
      <c r="M7" s="13">
        <v>4.7771032331566357</v>
      </c>
      <c r="N7" s="13">
        <v>3.8959906193371507</v>
      </c>
      <c r="O7" s="13">
        <v>4.0840048547668433</v>
      </c>
      <c r="P7" s="13">
        <v>0.31386965824998525</v>
      </c>
      <c r="Q7" s="13">
        <v>3.6101451019494126</v>
      </c>
      <c r="R7" s="13">
        <v>3.7915721498927621</v>
      </c>
      <c r="S7" s="13">
        <v>2.4281024745378188</v>
      </c>
      <c r="T7" s="13">
        <v>3.3845165371894845</v>
      </c>
      <c r="U7" s="13">
        <v>3.5711726546287541</v>
      </c>
      <c r="V7" s="13">
        <v>2.9721555113792415</v>
      </c>
      <c r="W7" s="13" t="s">
        <v>57</v>
      </c>
      <c r="X7" s="13" t="s">
        <v>57</v>
      </c>
      <c r="Y7" s="13" t="s">
        <v>57</v>
      </c>
      <c r="Z7" s="13" t="s">
        <v>57</v>
      </c>
      <c r="AA7" s="13" t="s">
        <v>57</v>
      </c>
      <c r="AB7" s="13" t="s">
        <v>57</v>
      </c>
      <c r="AC7" s="13">
        <v>3.5538598632812501</v>
      </c>
      <c r="AD7" s="13">
        <v>3.7088862304687495</v>
      </c>
      <c r="AE7" s="13">
        <v>4.6402788085937523</v>
      </c>
      <c r="AF7" s="13"/>
      <c r="AG7" s="14">
        <v>10009</v>
      </c>
      <c r="AH7" s="14">
        <v>10009</v>
      </c>
      <c r="AI7" s="14">
        <v>10014</v>
      </c>
      <c r="AJ7" s="14">
        <v>10018</v>
      </c>
      <c r="AK7" s="14">
        <v>10019</v>
      </c>
      <c r="AL7" s="14">
        <v>10030</v>
      </c>
      <c r="AM7" s="14">
        <v>10035</v>
      </c>
      <c r="AN7" s="14">
        <v>10037</v>
      </c>
      <c r="AO7" s="14">
        <v>10039</v>
      </c>
      <c r="AP7" s="14">
        <v>10097</v>
      </c>
      <c r="AQ7" s="14">
        <v>10102</v>
      </c>
      <c r="AR7" s="14">
        <v>10008</v>
      </c>
      <c r="AS7" s="14">
        <v>10179</v>
      </c>
      <c r="AT7" s="14">
        <v>10188</v>
      </c>
      <c r="AU7" s="14">
        <v>10120</v>
      </c>
      <c r="AV7" s="14">
        <v>10338</v>
      </c>
      <c r="AW7" s="14">
        <v>10357</v>
      </c>
      <c r="AX7" s="14">
        <v>10297</v>
      </c>
      <c r="AY7" s="14" t="s">
        <v>57</v>
      </c>
      <c r="AZ7" s="14" t="s">
        <v>57</v>
      </c>
      <c r="BA7" s="14" t="s">
        <v>57</v>
      </c>
      <c r="BB7" s="14" t="s">
        <v>57</v>
      </c>
      <c r="BC7" s="14" t="s">
        <v>57</v>
      </c>
      <c r="BD7" s="14" t="s">
        <v>57</v>
      </c>
      <c r="BE7" s="14">
        <v>11086</v>
      </c>
      <c r="BF7" s="14">
        <v>11136</v>
      </c>
      <c r="BG7" s="14">
        <v>11433</v>
      </c>
      <c r="BH7" s="19" t="s">
        <v>117</v>
      </c>
    </row>
    <row r="8" spans="1:60" ht="18" customHeight="1" x14ac:dyDescent="0.25">
      <c r="A8" s="12" t="s">
        <v>92</v>
      </c>
      <c r="B8" s="12" t="s">
        <v>58</v>
      </c>
      <c r="C8" s="12" t="s">
        <v>93</v>
      </c>
      <c r="D8" s="12" t="s">
        <v>56</v>
      </c>
      <c r="E8" s="13">
        <v>4.6556704441285603</v>
      </c>
      <c r="F8" s="13">
        <v>4.7424153836168284</v>
      </c>
      <c r="G8" s="13">
        <v>7.4575776163390755</v>
      </c>
      <c r="H8" s="13">
        <v>4.6182232546247173</v>
      </c>
      <c r="I8" s="13">
        <v>4.7077121505254258</v>
      </c>
      <c r="J8" s="13">
        <v>7.3983095048516301</v>
      </c>
      <c r="K8" s="13">
        <v>4.4233610735509767</v>
      </c>
      <c r="L8" s="13">
        <v>4.5231037661965567</v>
      </c>
      <c r="M8" s="13">
        <v>4.7771032331566357</v>
      </c>
      <c r="N8" s="13">
        <v>4.0270340256100763</v>
      </c>
      <c r="O8" s="13">
        <v>4.0840048547668433</v>
      </c>
      <c r="P8" s="13">
        <v>0.31386965824998525</v>
      </c>
      <c r="Q8" s="13">
        <v>3.7424397663963527</v>
      </c>
      <c r="R8" s="13">
        <v>3.7915721498927621</v>
      </c>
      <c r="S8" s="13">
        <v>2.4281024745378188</v>
      </c>
      <c r="T8" s="13">
        <v>3.5190132260322566</v>
      </c>
      <c r="U8" s="13">
        <v>3.5711726546287541</v>
      </c>
      <c r="V8" s="13">
        <v>2.9721555113792415</v>
      </c>
      <c r="W8" s="13" t="s">
        <v>57</v>
      </c>
      <c r="X8" s="13" t="s">
        <v>57</v>
      </c>
      <c r="Y8" s="13" t="s">
        <v>57</v>
      </c>
      <c r="Z8" s="13" t="s">
        <v>57</v>
      </c>
      <c r="AA8" s="13" t="s">
        <v>57</v>
      </c>
      <c r="AB8" s="13" t="s">
        <v>57</v>
      </c>
      <c r="AC8" s="13">
        <v>3.6887299804687483</v>
      </c>
      <c r="AD8" s="13">
        <v>3.7088862304687495</v>
      </c>
      <c r="AE8" s="13">
        <v>4.6402788085937523</v>
      </c>
      <c r="AF8" s="13"/>
      <c r="AG8" s="14">
        <v>10009</v>
      </c>
      <c r="AH8" s="14">
        <v>10009</v>
      </c>
      <c r="AI8" s="14">
        <v>10014</v>
      </c>
      <c r="AJ8" s="14">
        <v>10019</v>
      </c>
      <c r="AK8" s="14">
        <v>10019</v>
      </c>
      <c r="AL8" s="14">
        <v>10030</v>
      </c>
      <c r="AM8" s="14">
        <v>10036</v>
      </c>
      <c r="AN8" s="14">
        <v>10037</v>
      </c>
      <c r="AO8" s="14">
        <v>10039</v>
      </c>
      <c r="AP8" s="14">
        <v>10100</v>
      </c>
      <c r="AQ8" s="14">
        <v>10102</v>
      </c>
      <c r="AR8" s="14">
        <v>10008</v>
      </c>
      <c r="AS8" s="14">
        <v>10186</v>
      </c>
      <c r="AT8" s="14">
        <v>10188</v>
      </c>
      <c r="AU8" s="14">
        <v>10120</v>
      </c>
      <c r="AV8" s="14">
        <v>10352</v>
      </c>
      <c r="AW8" s="14">
        <v>10357</v>
      </c>
      <c r="AX8" s="14">
        <v>10297</v>
      </c>
      <c r="AY8" s="14" t="s">
        <v>57</v>
      </c>
      <c r="AZ8" s="14" t="s">
        <v>57</v>
      </c>
      <c r="BA8" s="14" t="s">
        <v>57</v>
      </c>
      <c r="BB8" s="14" t="s">
        <v>57</v>
      </c>
      <c r="BC8" s="14" t="s">
        <v>57</v>
      </c>
      <c r="BD8" s="14" t="s">
        <v>57</v>
      </c>
      <c r="BE8" s="14">
        <v>11129</v>
      </c>
      <c r="BF8" s="14">
        <v>11136</v>
      </c>
      <c r="BG8" s="14">
        <v>11433</v>
      </c>
      <c r="BH8" s="19" t="s">
        <v>117</v>
      </c>
    </row>
    <row r="9" spans="1:60" ht="18" customHeight="1" x14ac:dyDescent="0.25">
      <c r="A9" s="12" t="s">
        <v>97</v>
      </c>
      <c r="B9" s="12" t="s">
        <v>55</v>
      </c>
      <c r="C9" s="12" t="s">
        <v>114</v>
      </c>
      <c r="D9" s="12" t="s">
        <v>56</v>
      </c>
      <c r="E9" s="13">
        <v>4.3641533860708632</v>
      </c>
      <c r="F9" s="13">
        <v>6.7537066919201498</v>
      </c>
      <c r="G9" s="13">
        <v>7.4575776163390755</v>
      </c>
      <c r="H9" s="13">
        <v>5.1718877479242007</v>
      </c>
      <c r="I9" s="13">
        <v>5.9875151150170725</v>
      </c>
      <c r="J9" s="13">
        <v>7.3983095048516301</v>
      </c>
      <c r="K9" s="13">
        <v>4.628917612216247</v>
      </c>
      <c r="L9" s="13">
        <v>5.4403411599472848</v>
      </c>
      <c r="M9" s="13">
        <v>4.7771032331566357</v>
      </c>
      <c r="N9" s="13">
        <v>2.9941792370900293</v>
      </c>
      <c r="O9" s="13">
        <v>3.8122396371665328</v>
      </c>
      <c r="P9" s="13">
        <v>0.31386965824998525</v>
      </c>
      <c r="Q9" s="13">
        <v>3.1264590732335966</v>
      </c>
      <c r="R9" s="13">
        <v>4.1752082842457403</v>
      </c>
      <c r="S9" s="13">
        <v>2.4281024745378188</v>
      </c>
      <c r="T9" s="13">
        <v>3.1907120347023019</v>
      </c>
      <c r="U9" s="13">
        <v>4.1672828793525696</v>
      </c>
      <c r="V9" s="13">
        <v>2.9721555113792415</v>
      </c>
      <c r="W9" s="13" t="s">
        <v>57</v>
      </c>
      <c r="X9" s="13" t="s">
        <v>57</v>
      </c>
      <c r="Y9" s="13" t="s">
        <v>57</v>
      </c>
      <c r="Z9" s="13" t="s">
        <v>57</v>
      </c>
      <c r="AA9" s="13" t="s">
        <v>57</v>
      </c>
      <c r="AB9" s="13" t="s">
        <v>57</v>
      </c>
      <c r="AC9" s="13">
        <v>3.6854663085937505</v>
      </c>
      <c r="AD9" s="13">
        <v>4.9614458007812505</v>
      </c>
      <c r="AE9" s="13">
        <v>4.2226635742187488</v>
      </c>
      <c r="AF9" s="13"/>
      <c r="AG9" s="14">
        <v>10004</v>
      </c>
      <c r="AH9" s="14">
        <v>10013</v>
      </c>
      <c r="AI9" s="14">
        <v>10014</v>
      </c>
      <c r="AJ9" s="14">
        <v>10021</v>
      </c>
      <c r="AK9" s="14">
        <v>10025</v>
      </c>
      <c r="AL9" s="14">
        <v>10030</v>
      </c>
      <c r="AM9" s="14">
        <v>10038</v>
      </c>
      <c r="AN9" s="14">
        <v>10045</v>
      </c>
      <c r="AO9" s="14">
        <v>10039</v>
      </c>
      <c r="AP9" s="14">
        <v>10075</v>
      </c>
      <c r="AQ9" s="14">
        <v>10095</v>
      </c>
      <c r="AR9" s="14">
        <v>10008</v>
      </c>
      <c r="AS9" s="14">
        <v>10155</v>
      </c>
      <c r="AT9" s="14">
        <v>10207</v>
      </c>
      <c r="AU9" s="14">
        <v>10120</v>
      </c>
      <c r="AV9" s="14">
        <v>10319</v>
      </c>
      <c r="AW9" s="14">
        <v>10417</v>
      </c>
      <c r="AX9" s="14">
        <v>10297</v>
      </c>
      <c r="AY9" s="14" t="s">
        <v>57</v>
      </c>
      <c r="AZ9" s="14" t="s">
        <v>57</v>
      </c>
      <c r="BA9" s="14" t="s">
        <v>57</v>
      </c>
      <c r="BB9" s="14" t="s">
        <v>57</v>
      </c>
      <c r="BC9" s="14" t="s">
        <v>57</v>
      </c>
      <c r="BD9" s="14" t="s">
        <v>57</v>
      </c>
      <c r="BE9" s="14">
        <v>10983</v>
      </c>
      <c r="BF9" s="14">
        <v>11337</v>
      </c>
      <c r="BG9" s="14">
        <v>11132</v>
      </c>
      <c r="BH9" s="19" t="s">
        <v>118</v>
      </c>
    </row>
    <row r="10" spans="1:60" ht="18" customHeight="1" x14ac:dyDescent="0.25">
      <c r="A10" s="12" t="s">
        <v>97</v>
      </c>
      <c r="B10" s="12" t="s">
        <v>58</v>
      </c>
      <c r="C10" s="12" t="s">
        <v>114</v>
      </c>
      <c r="D10" s="12" t="s">
        <v>56</v>
      </c>
      <c r="E10" s="13">
        <v>4.56130068027535</v>
      </c>
      <c r="F10" s="13">
        <v>6.7537066919201498</v>
      </c>
      <c r="G10" s="13">
        <v>7.4575776163390755</v>
      </c>
      <c r="H10" s="13">
        <v>5.3706562162977614</v>
      </c>
      <c r="I10" s="13">
        <v>5.9875151150170725</v>
      </c>
      <c r="J10" s="13">
        <v>7.3983095048516301</v>
      </c>
      <c r="K10" s="13">
        <v>4.826442954634266</v>
      </c>
      <c r="L10" s="13">
        <v>5.4403411599472848</v>
      </c>
      <c r="M10" s="13">
        <v>4.7771032331566357</v>
      </c>
      <c r="N10" s="13">
        <v>3.207634671336359</v>
      </c>
      <c r="O10" s="13">
        <v>3.8122396371665328</v>
      </c>
      <c r="P10" s="13">
        <v>0.31386965824998525</v>
      </c>
      <c r="Q10" s="13">
        <v>3.3365115410176949</v>
      </c>
      <c r="R10" s="13">
        <v>4.1752082842457403</v>
      </c>
      <c r="S10" s="13">
        <v>2.4281024745378188</v>
      </c>
      <c r="T10" s="13">
        <v>3.3997932076454158</v>
      </c>
      <c r="U10" s="13">
        <v>4.1672828793525696</v>
      </c>
      <c r="V10" s="13">
        <v>2.9721555113792415</v>
      </c>
      <c r="W10" s="13" t="s">
        <v>57</v>
      </c>
      <c r="X10" s="13" t="s">
        <v>57</v>
      </c>
      <c r="Y10" s="13" t="s">
        <v>57</v>
      </c>
      <c r="Z10" s="13" t="s">
        <v>57</v>
      </c>
      <c r="AA10" s="13" t="s">
        <v>57</v>
      </c>
      <c r="AB10" s="13" t="s">
        <v>57</v>
      </c>
      <c r="AC10" s="13">
        <v>3.9160893554687508</v>
      </c>
      <c r="AD10" s="13">
        <v>4.9614458007812505</v>
      </c>
      <c r="AE10" s="13">
        <v>4.2226635742187488</v>
      </c>
      <c r="AF10" s="13"/>
      <c r="AG10" s="14">
        <v>10005</v>
      </c>
      <c r="AH10" s="14">
        <v>10013</v>
      </c>
      <c r="AI10" s="14">
        <v>10014</v>
      </c>
      <c r="AJ10" s="14">
        <v>10022</v>
      </c>
      <c r="AK10" s="14">
        <v>10025</v>
      </c>
      <c r="AL10" s="14">
        <v>10030</v>
      </c>
      <c r="AM10" s="14">
        <v>10040</v>
      </c>
      <c r="AN10" s="14">
        <v>10045</v>
      </c>
      <c r="AO10" s="14">
        <v>10039</v>
      </c>
      <c r="AP10" s="14">
        <v>10080</v>
      </c>
      <c r="AQ10" s="14">
        <v>10095</v>
      </c>
      <c r="AR10" s="14">
        <v>10008</v>
      </c>
      <c r="AS10" s="14">
        <v>10165</v>
      </c>
      <c r="AT10" s="14">
        <v>10207</v>
      </c>
      <c r="AU10" s="14">
        <v>10120</v>
      </c>
      <c r="AV10" s="14">
        <v>10340</v>
      </c>
      <c r="AW10" s="14">
        <v>10417</v>
      </c>
      <c r="AX10" s="14">
        <v>10297</v>
      </c>
      <c r="AY10" s="14" t="s">
        <v>57</v>
      </c>
      <c r="AZ10" s="14" t="s">
        <v>57</v>
      </c>
      <c r="BA10" s="14" t="s">
        <v>57</v>
      </c>
      <c r="BB10" s="14" t="s">
        <v>57</v>
      </c>
      <c r="BC10" s="14" t="s">
        <v>57</v>
      </c>
      <c r="BD10" s="14" t="s">
        <v>57</v>
      </c>
      <c r="BE10" s="14">
        <v>11047</v>
      </c>
      <c r="BF10" s="14">
        <v>11337</v>
      </c>
      <c r="BG10" s="14">
        <v>11132</v>
      </c>
      <c r="BH10" s="19" t="s">
        <v>118</v>
      </c>
    </row>
    <row r="11" spans="1:60" x14ac:dyDescent="0.25">
      <c r="AC11" s="8"/>
      <c r="AD11" s="8"/>
      <c r="AE11" s="8"/>
    </row>
    <row r="12" spans="1:60" x14ac:dyDescent="0.25">
      <c r="AC12" s="8"/>
      <c r="AD12" s="8"/>
      <c r="AE12" s="8"/>
    </row>
    <row r="13" spans="1:60" x14ac:dyDescent="0.25">
      <c r="AC13" s="8"/>
    </row>
    <row r="15" spans="1:60" x14ac:dyDescent="0.25">
      <c r="AC15" s="9"/>
    </row>
    <row r="16" spans="1:60" x14ac:dyDescent="0.25">
      <c r="AC16" s="9"/>
    </row>
    <row r="17" spans="29:29" x14ac:dyDescent="0.25">
      <c r="AC17" s="9"/>
    </row>
  </sheetData>
  <autoFilter ref="A2:BG10" xr:uid="{D18D33F2-2D84-4224-B687-631BABC5DF90}"/>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827A8-E807-4AFF-BC7E-17EE340FD6BE}">
  <dimension ref="A1:CY46"/>
  <sheetViews>
    <sheetView zoomScaleNormal="100" workbookViewId="0"/>
  </sheetViews>
  <sheetFormatPr defaultColWidth="9.140625" defaultRowHeight="15" x14ac:dyDescent="0.25"/>
  <cols>
    <col min="1" max="1" width="33.7109375" customWidth="1"/>
    <col min="2" max="2" width="18.42578125" customWidth="1"/>
    <col min="3" max="3" width="31.28515625" customWidth="1"/>
    <col min="4" max="4" width="18.85546875" customWidth="1"/>
    <col min="5" max="16" width="8.85546875" customWidth="1"/>
    <col min="17" max="17" width="9.140625" customWidth="1"/>
    <col min="18" max="29" width="11.7109375" customWidth="1"/>
    <col min="30" max="38" width="9.140625" customWidth="1"/>
  </cols>
  <sheetData>
    <row r="1" spans="1:30" ht="87.75" customHeight="1" x14ac:dyDescent="0.25">
      <c r="A1" s="10" t="s">
        <v>2</v>
      </c>
      <c r="B1" s="10" t="s">
        <v>3</v>
      </c>
      <c r="C1" s="10" t="s">
        <v>4</v>
      </c>
      <c r="D1" s="10" t="s">
        <v>5</v>
      </c>
      <c r="E1" s="10" t="s">
        <v>21</v>
      </c>
      <c r="F1" s="10" t="s">
        <v>22</v>
      </c>
      <c r="G1" s="10" t="s">
        <v>23</v>
      </c>
      <c r="H1" s="10" t="s">
        <v>24</v>
      </c>
      <c r="I1" s="10" t="s">
        <v>25</v>
      </c>
      <c r="J1" s="10" t="s">
        <v>26</v>
      </c>
      <c r="K1" s="10" t="s">
        <v>27</v>
      </c>
      <c r="L1" s="10" t="s">
        <v>28</v>
      </c>
      <c r="M1" s="10" t="s">
        <v>29</v>
      </c>
      <c r="N1" s="10" t="s">
        <v>30</v>
      </c>
      <c r="O1" s="10" t="s">
        <v>31</v>
      </c>
      <c r="P1" s="10" t="s">
        <v>32</v>
      </c>
      <c r="Q1" s="11"/>
      <c r="R1" s="10" t="s">
        <v>42</v>
      </c>
      <c r="S1" s="10" t="s">
        <v>43</v>
      </c>
      <c r="T1" s="10" t="s">
        <v>44</v>
      </c>
      <c r="U1" s="10" t="s">
        <v>45</v>
      </c>
      <c r="V1" s="10" t="s">
        <v>46</v>
      </c>
      <c r="W1" s="10" t="s">
        <v>47</v>
      </c>
      <c r="X1" s="10" t="s">
        <v>48</v>
      </c>
      <c r="Y1" s="10" t="s">
        <v>49</v>
      </c>
      <c r="Z1" s="10" t="s">
        <v>50</v>
      </c>
      <c r="AA1" s="10" t="s">
        <v>51</v>
      </c>
      <c r="AB1" s="10" t="s">
        <v>52</v>
      </c>
      <c r="AC1" s="10" t="s">
        <v>53</v>
      </c>
      <c r="AD1" s="7"/>
    </row>
    <row r="2" spans="1:30" ht="18" customHeight="1" x14ac:dyDescent="0.25">
      <c r="A2" s="12" t="s">
        <v>108</v>
      </c>
      <c r="B2" s="12" t="s">
        <v>60</v>
      </c>
      <c r="C2" s="12" t="s">
        <v>61</v>
      </c>
      <c r="D2" s="12" t="s">
        <v>62</v>
      </c>
      <c r="E2" s="13">
        <v>1.7731782793998718</v>
      </c>
      <c r="F2" s="13">
        <v>1.2958511710166931</v>
      </c>
      <c r="G2" s="13">
        <v>1.6620722413063047</v>
      </c>
      <c r="H2" s="13">
        <v>9.0818688273429888</v>
      </c>
      <c r="I2" s="13">
        <v>11.282480359077454</v>
      </c>
      <c r="J2" s="13">
        <v>11.545504927635191</v>
      </c>
      <c r="K2" s="13">
        <v>8.7791696190834045</v>
      </c>
      <c r="L2" s="13">
        <v>10.416775345802309</v>
      </c>
      <c r="M2" s="13">
        <v>12.030100226402283</v>
      </c>
      <c r="N2" s="13">
        <v>9.4781196289062546</v>
      </c>
      <c r="O2" s="13" t="s">
        <v>57</v>
      </c>
      <c r="P2" s="13" t="s">
        <v>57</v>
      </c>
      <c r="Q2" s="13"/>
      <c r="R2" s="14">
        <v>10177</v>
      </c>
      <c r="S2" s="14">
        <v>10130</v>
      </c>
      <c r="T2" s="14">
        <v>10166</v>
      </c>
      <c r="U2" s="14">
        <v>12989</v>
      </c>
      <c r="V2" s="14">
        <v>13793</v>
      </c>
      <c r="W2" s="14">
        <v>13891</v>
      </c>
      <c r="X2" s="14">
        <v>15235</v>
      </c>
      <c r="Y2" s="14">
        <v>16417</v>
      </c>
      <c r="Z2" s="14">
        <v>17653</v>
      </c>
      <c r="AA2" s="14">
        <v>199457</v>
      </c>
      <c r="AB2" s="14" t="s">
        <v>57</v>
      </c>
      <c r="AC2" s="14" t="s">
        <v>57</v>
      </c>
      <c r="AD2" t="s">
        <v>119</v>
      </c>
    </row>
    <row r="3" spans="1:30" ht="18" customHeight="1" x14ac:dyDescent="0.25">
      <c r="A3" s="12" t="s">
        <v>108</v>
      </c>
      <c r="B3" s="12" t="s">
        <v>63</v>
      </c>
      <c r="C3" s="12" t="s">
        <v>61</v>
      </c>
      <c r="D3" s="12" t="s">
        <v>62</v>
      </c>
      <c r="E3" s="13">
        <v>2.6965978741645813</v>
      </c>
      <c r="F3" s="13">
        <v>1.2958511710166931</v>
      </c>
      <c r="G3" s="13">
        <v>1.6620722413063047</v>
      </c>
      <c r="H3" s="13">
        <v>10.007321238517761</v>
      </c>
      <c r="I3" s="13">
        <v>11.282480359077454</v>
      </c>
      <c r="J3" s="13">
        <v>11.545504927635191</v>
      </c>
      <c r="K3" s="13">
        <v>9.844275116920473</v>
      </c>
      <c r="L3" s="13">
        <v>10.416775345802309</v>
      </c>
      <c r="M3" s="13">
        <v>12.030100226402283</v>
      </c>
      <c r="N3" s="13">
        <v>11.037951660156249</v>
      </c>
      <c r="O3" s="13">
        <v>12.077110839843753</v>
      </c>
      <c r="P3" s="13">
        <v>12.89143798828125</v>
      </c>
      <c r="Q3" s="13"/>
      <c r="R3" s="14">
        <v>10270</v>
      </c>
      <c r="S3" s="14">
        <v>10130</v>
      </c>
      <c r="T3" s="14">
        <v>10166</v>
      </c>
      <c r="U3" s="14">
        <v>13323</v>
      </c>
      <c r="V3" s="14">
        <v>13793</v>
      </c>
      <c r="W3" s="14">
        <v>13891</v>
      </c>
      <c r="X3" s="14">
        <v>15996</v>
      </c>
      <c r="Y3" s="14">
        <v>16417</v>
      </c>
      <c r="Z3" s="14">
        <v>17653</v>
      </c>
      <c r="AA3" s="14">
        <v>26581</v>
      </c>
      <c r="AB3" s="14">
        <v>28996</v>
      </c>
      <c r="AC3" s="14">
        <v>31024</v>
      </c>
      <c r="AD3" t="s">
        <v>119</v>
      </c>
    </row>
    <row r="4" spans="1:30" ht="18" customHeight="1" x14ac:dyDescent="0.25">
      <c r="A4" s="12" t="s">
        <v>64</v>
      </c>
      <c r="B4" s="12" t="s">
        <v>55</v>
      </c>
      <c r="C4" s="12" t="s">
        <v>61</v>
      </c>
      <c r="D4" s="12" t="s">
        <v>62</v>
      </c>
      <c r="E4" s="13">
        <v>-3.9144960045814523</v>
      </c>
      <c r="F4" s="13">
        <v>1.2958511710166931</v>
      </c>
      <c r="G4" s="13">
        <v>1.6620722413063047</v>
      </c>
      <c r="H4" s="13">
        <v>6.2056085467338553</v>
      </c>
      <c r="I4" s="13">
        <v>11.282480359077454</v>
      </c>
      <c r="J4" s="13">
        <v>11.545504927635191</v>
      </c>
      <c r="K4" s="13">
        <v>6.3582441210746756</v>
      </c>
      <c r="L4" s="13">
        <v>10.416775345802309</v>
      </c>
      <c r="M4" s="13">
        <v>12.030100226402283</v>
      </c>
      <c r="N4" s="13">
        <v>8.3409702148437468</v>
      </c>
      <c r="O4" s="13" t="s">
        <v>57</v>
      </c>
      <c r="P4" s="13">
        <v>14.165085449218756</v>
      </c>
      <c r="Q4" s="13"/>
      <c r="R4" s="14">
        <v>9609</v>
      </c>
      <c r="S4" s="14">
        <v>10130</v>
      </c>
      <c r="T4" s="14">
        <v>10166</v>
      </c>
      <c r="U4" s="14">
        <v>11986</v>
      </c>
      <c r="V4" s="14">
        <v>13793</v>
      </c>
      <c r="W4" s="14">
        <v>13891</v>
      </c>
      <c r="X4" s="14">
        <v>13612</v>
      </c>
      <c r="Y4" s="14">
        <v>16417</v>
      </c>
      <c r="Z4" s="14">
        <v>17653</v>
      </c>
      <c r="AA4" s="14">
        <v>124881</v>
      </c>
      <c r="AB4" s="14" t="s">
        <v>57</v>
      </c>
      <c r="AC4" s="14">
        <v>652270</v>
      </c>
      <c r="AD4" t="s">
        <v>120</v>
      </c>
    </row>
    <row r="5" spans="1:30" ht="18" customHeight="1" x14ac:dyDescent="0.25">
      <c r="A5" s="12" t="s">
        <v>64</v>
      </c>
      <c r="B5" s="12" t="s">
        <v>58</v>
      </c>
      <c r="C5" s="12" t="s">
        <v>61</v>
      </c>
      <c r="D5" s="12" t="s">
        <v>62</v>
      </c>
      <c r="E5" s="13">
        <v>-2.7520826458930965</v>
      </c>
      <c r="F5" s="13">
        <v>1.2958511710166931</v>
      </c>
      <c r="G5" s="13">
        <v>1.6620722413063047</v>
      </c>
      <c r="H5" s="13">
        <v>7.4292442202568072</v>
      </c>
      <c r="I5" s="13">
        <v>11.282480359077454</v>
      </c>
      <c r="J5" s="13">
        <v>11.545504927635191</v>
      </c>
      <c r="K5" s="13">
        <v>7.6766011118888864</v>
      </c>
      <c r="L5" s="13">
        <v>10.416775345802309</v>
      </c>
      <c r="M5" s="13">
        <v>12.030100226402283</v>
      </c>
      <c r="N5" s="13">
        <v>9.065287597656253</v>
      </c>
      <c r="O5" s="13">
        <v>11.426854980468754</v>
      </c>
      <c r="P5" s="13">
        <v>12.089273925781251</v>
      </c>
      <c r="Q5" s="13"/>
      <c r="R5" s="14">
        <v>9725</v>
      </c>
      <c r="S5" s="14">
        <v>10130</v>
      </c>
      <c r="T5" s="14">
        <v>10166</v>
      </c>
      <c r="U5" s="14">
        <v>12406</v>
      </c>
      <c r="V5" s="14">
        <v>13793</v>
      </c>
      <c r="W5" s="14">
        <v>13891</v>
      </c>
      <c r="X5" s="14">
        <v>14478</v>
      </c>
      <c r="Y5" s="14">
        <v>16417</v>
      </c>
      <c r="Z5" s="14">
        <v>17653</v>
      </c>
      <c r="AA5" s="14">
        <v>22791</v>
      </c>
      <c r="AB5" s="14">
        <v>27931</v>
      </c>
      <c r="AC5" s="14">
        <v>29547</v>
      </c>
      <c r="AD5" t="s">
        <v>120</v>
      </c>
    </row>
    <row r="6" spans="1:30" ht="18" customHeight="1" x14ac:dyDescent="0.25">
      <c r="A6" s="12" t="s">
        <v>66</v>
      </c>
      <c r="B6" s="12" t="s">
        <v>55</v>
      </c>
      <c r="C6" s="12" t="s">
        <v>67</v>
      </c>
      <c r="D6" s="12" t="s">
        <v>68</v>
      </c>
      <c r="E6" s="13">
        <v>-1.8755355477333073</v>
      </c>
      <c r="F6" s="13">
        <v>-1.6178420186042788</v>
      </c>
      <c r="G6" s="13">
        <v>-3.6399409174919128</v>
      </c>
      <c r="H6" s="13">
        <v>4.2658200860023507</v>
      </c>
      <c r="I6" s="13">
        <v>4.6172311902046212</v>
      </c>
      <c r="J6" s="13">
        <v>3.6967185139656076</v>
      </c>
      <c r="K6" s="13">
        <v>4.9487879872322091</v>
      </c>
      <c r="L6" s="13">
        <v>5.3226557374000558</v>
      </c>
      <c r="M6" s="13">
        <v>4.1293796896934518</v>
      </c>
      <c r="N6" s="13">
        <v>6.6480698242187515</v>
      </c>
      <c r="O6" s="13">
        <v>7.0064536132812512</v>
      </c>
      <c r="P6" s="13">
        <v>6.0674926757812511</v>
      </c>
      <c r="Q6" s="13"/>
      <c r="R6" s="14">
        <v>9812</v>
      </c>
      <c r="S6" s="14">
        <v>9838</v>
      </c>
      <c r="T6" s="14">
        <v>9636</v>
      </c>
      <c r="U6" s="14">
        <v>11339</v>
      </c>
      <c r="V6" s="14">
        <v>11454</v>
      </c>
      <c r="W6" s="14">
        <v>11154</v>
      </c>
      <c r="X6" s="14">
        <v>12733</v>
      </c>
      <c r="Y6" s="14">
        <v>12962</v>
      </c>
      <c r="Z6" s="14">
        <v>12244</v>
      </c>
      <c r="AA6" s="14">
        <v>16226</v>
      </c>
      <c r="AB6" s="14">
        <v>16641</v>
      </c>
      <c r="AC6" s="14">
        <v>15574</v>
      </c>
      <c r="AD6" t="s">
        <v>121</v>
      </c>
    </row>
    <row r="7" spans="1:30" ht="18" customHeight="1" x14ac:dyDescent="0.25">
      <c r="A7" s="12" t="s">
        <v>69</v>
      </c>
      <c r="B7" s="12" t="s">
        <v>55</v>
      </c>
      <c r="C7" s="12" t="s">
        <v>70</v>
      </c>
      <c r="D7" s="12" t="s">
        <v>62</v>
      </c>
      <c r="E7" s="13">
        <v>2.4864718317985539</v>
      </c>
      <c r="F7" s="13">
        <v>0.41346997022628784</v>
      </c>
      <c r="G7" s="13">
        <v>1.6620722413063047</v>
      </c>
      <c r="H7" s="13">
        <v>13.193739056587217</v>
      </c>
      <c r="I7" s="13">
        <v>14.666005969047546</v>
      </c>
      <c r="J7" s="13">
        <v>11.545504927635191</v>
      </c>
      <c r="K7" s="13">
        <v>10.252962708473207</v>
      </c>
      <c r="L7" s="13">
        <v>11.838216185569761</v>
      </c>
      <c r="M7" s="13">
        <v>12.030100226402283</v>
      </c>
      <c r="N7" s="13">
        <v>11.214619628906251</v>
      </c>
      <c r="O7" s="13">
        <v>11.612686035156251</v>
      </c>
      <c r="P7" s="13">
        <v>9.7212172851562517</v>
      </c>
      <c r="Q7" s="13"/>
      <c r="R7" s="14">
        <v>10249</v>
      </c>
      <c r="S7" s="14">
        <v>10041</v>
      </c>
      <c r="T7" s="14">
        <v>10166</v>
      </c>
      <c r="U7" s="14">
        <v>14518</v>
      </c>
      <c r="V7" s="14">
        <v>15094</v>
      </c>
      <c r="W7" s="14">
        <v>13891</v>
      </c>
      <c r="X7" s="14">
        <v>16295</v>
      </c>
      <c r="Y7" s="14">
        <v>17502</v>
      </c>
      <c r="Z7" s="14">
        <v>17653</v>
      </c>
      <c r="AA7" s="14">
        <v>21837</v>
      </c>
      <c r="AB7" s="14">
        <v>22418</v>
      </c>
      <c r="AC7" s="14">
        <v>19772</v>
      </c>
      <c r="AD7" t="s">
        <v>122</v>
      </c>
    </row>
    <row r="8" spans="1:30" ht="18" customHeight="1" x14ac:dyDescent="0.25">
      <c r="A8" s="12" t="s">
        <v>69</v>
      </c>
      <c r="B8" s="12" t="s">
        <v>58</v>
      </c>
      <c r="C8" s="12" t="s">
        <v>70</v>
      </c>
      <c r="D8" s="12" t="s">
        <v>62</v>
      </c>
      <c r="E8" s="13">
        <v>4.085761010646821</v>
      </c>
      <c r="F8" s="13">
        <v>0.41346997022628784</v>
      </c>
      <c r="G8" s="13">
        <v>1.6620722413063047</v>
      </c>
      <c r="H8" s="13">
        <v>14.947527050971987</v>
      </c>
      <c r="I8" s="13">
        <v>14.666005969047546</v>
      </c>
      <c r="J8" s="13">
        <v>11.545504927635191</v>
      </c>
      <c r="K8" s="13">
        <v>11.975960135459898</v>
      </c>
      <c r="L8" s="13">
        <v>11.838216185569761</v>
      </c>
      <c r="M8" s="13">
        <v>12.030100226402283</v>
      </c>
      <c r="N8" s="13">
        <v>12.737858886718751</v>
      </c>
      <c r="O8" s="13">
        <v>11.612686035156251</v>
      </c>
      <c r="P8" s="13">
        <v>9.7212172851562517</v>
      </c>
      <c r="Q8" s="13"/>
      <c r="R8" s="14">
        <v>10409</v>
      </c>
      <c r="S8" s="14">
        <v>10041</v>
      </c>
      <c r="T8" s="14">
        <v>10166</v>
      </c>
      <c r="U8" s="14">
        <v>15205</v>
      </c>
      <c r="V8" s="14">
        <v>15094</v>
      </c>
      <c r="W8" s="14">
        <v>13891</v>
      </c>
      <c r="X8" s="14">
        <v>17610</v>
      </c>
      <c r="Y8" s="14">
        <v>17502</v>
      </c>
      <c r="Z8" s="14">
        <v>17653</v>
      </c>
      <c r="AA8" s="14">
        <v>24133</v>
      </c>
      <c r="AB8" s="14">
        <v>22418</v>
      </c>
      <c r="AC8" s="14">
        <v>19772</v>
      </c>
      <c r="AD8" t="s">
        <v>122</v>
      </c>
    </row>
    <row r="9" spans="1:30" ht="18" customHeight="1" x14ac:dyDescent="0.25">
      <c r="A9" s="12" t="s">
        <v>71</v>
      </c>
      <c r="B9" s="12" t="s">
        <v>55</v>
      </c>
      <c r="C9" s="12" t="s">
        <v>72</v>
      </c>
      <c r="D9" s="12" t="s">
        <v>62</v>
      </c>
      <c r="E9" s="13">
        <v>-5.6825849413871765</v>
      </c>
      <c r="F9" s="13">
        <v>-5.1232054829597473</v>
      </c>
      <c r="G9" s="13">
        <v>1.6620722413063047</v>
      </c>
      <c r="H9" s="13">
        <v>1.6982486844062807</v>
      </c>
      <c r="I9" s="13">
        <v>5.1180025935173044</v>
      </c>
      <c r="J9" s="13">
        <v>11.545504927635191</v>
      </c>
      <c r="K9" s="13">
        <v>1.5046212077140808</v>
      </c>
      <c r="L9" s="13">
        <v>10.929262042045593</v>
      </c>
      <c r="M9" s="13">
        <v>12.030100226402283</v>
      </c>
      <c r="N9" s="13">
        <v>2.890729980468751</v>
      </c>
      <c r="O9" s="13">
        <v>11.50632373046875</v>
      </c>
      <c r="P9" s="13">
        <v>10.56482080078125</v>
      </c>
      <c r="Q9" s="13"/>
      <c r="R9" s="14">
        <v>9432</v>
      </c>
      <c r="S9" s="14">
        <v>9488</v>
      </c>
      <c r="T9" s="14">
        <v>10166</v>
      </c>
      <c r="U9" s="14">
        <v>10520</v>
      </c>
      <c r="V9" s="14">
        <v>11620</v>
      </c>
      <c r="W9" s="14">
        <v>13891</v>
      </c>
      <c r="X9" s="14">
        <v>10776</v>
      </c>
      <c r="Y9" s="14">
        <v>16802</v>
      </c>
      <c r="Z9" s="14">
        <v>17653</v>
      </c>
      <c r="AA9" s="14">
        <v>12301</v>
      </c>
      <c r="AB9" s="14">
        <v>22063</v>
      </c>
      <c r="AC9" s="14">
        <v>20745</v>
      </c>
      <c r="AD9" t="s">
        <v>123</v>
      </c>
    </row>
    <row r="10" spans="1:30" ht="18" customHeight="1" x14ac:dyDescent="0.25">
      <c r="A10" s="12" t="s">
        <v>71</v>
      </c>
      <c r="B10" s="12" t="s">
        <v>58</v>
      </c>
      <c r="C10" s="12" t="s">
        <v>72</v>
      </c>
      <c r="D10" s="12" t="s">
        <v>62</v>
      </c>
      <c r="E10" s="13">
        <v>-4.48714703321457</v>
      </c>
      <c r="F10" s="13">
        <v>-5.1232054829597473</v>
      </c>
      <c r="G10" s="13">
        <v>1.6620722413063047</v>
      </c>
      <c r="H10" s="13">
        <v>2.880837619304657</v>
      </c>
      <c r="I10" s="13">
        <v>5.1180025935173044</v>
      </c>
      <c r="J10" s="13">
        <v>11.545504927635191</v>
      </c>
      <c r="K10" s="13">
        <v>2.7677753567695618</v>
      </c>
      <c r="L10" s="13">
        <v>10.929262042045593</v>
      </c>
      <c r="M10" s="13">
        <v>12.030100226402283</v>
      </c>
      <c r="N10" s="13">
        <v>4.0092602539062492</v>
      </c>
      <c r="O10" s="13">
        <v>11.50632373046875</v>
      </c>
      <c r="P10" s="13">
        <v>10.56482080078125</v>
      </c>
      <c r="Q10" s="13"/>
      <c r="R10" s="14">
        <v>9551</v>
      </c>
      <c r="S10" s="14">
        <v>9488</v>
      </c>
      <c r="T10" s="14">
        <v>10166</v>
      </c>
      <c r="U10" s="14">
        <v>10892</v>
      </c>
      <c r="V10" s="14">
        <v>11620</v>
      </c>
      <c r="W10" s="14">
        <v>13891</v>
      </c>
      <c r="X10" s="14">
        <v>11464</v>
      </c>
      <c r="Y10" s="14">
        <v>16802</v>
      </c>
      <c r="Z10" s="14">
        <v>17653</v>
      </c>
      <c r="AA10" s="14">
        <v>13306</v>
      </c>
      <c r="AB10" s="14">
        <v>22063</v>
      </c>
      <c r="AC10" s="14">
        <v>20745</v>
      </c>
      <c r="AD10" t="s">
        <v>123</v>
      </c>
    </row>
    <row r="11" spans="1:30" ht="18" customHeight="1" x14ac:dyDescent="0.25">
      <c r="A11" s="12" t="s">
        <v>73</v>
      </c>
      <c r="B11" s="12" t="s">
        <v>55</v>
      </c>
      <c r="C11" s="12" t="s">
        <v>62</v>
      </c>
      <c r="D11" s="12" t="s">
        <v>74</v>
      </c>
      <c r="E11" s="13">
        <v>1.5689024329185488</v>
      </c>
      <c r="F11" s="13">
        <v>1.6620722413063047</v>
      </c>
      <c r="G11" s="13">
        <v>2.2225943207740784</v>
      </c>
      <c r="H11" s="13">
        <v>11.418406367301943</v>
      </c>
      <c r="I11" s="13">
        <v>11.545504927635191</v>
      </c>
      <c r="J11" s="13">
        <v>11.686256527900696</v>
      </c>
      <c r="K11" s="13">
        <v>11.882807612419125</v>
      </c>
      <c r="L11" s="13">
        <v>12.030100226402283</v>
      </c>
      <c r="M11" s="13">
        <v>12.70901620388031</v>
      </c>
      <c r="N11" s="13">
        <v>12.331501464843754</v>
      </c>
      <c r="O11" s="13">
        <v>12.531653808593745</v>
      </c>
      <c r="P11" s="13">
        <v>12.840527832031245</v>
      </c>
      <c r="Q11" s="13"/>
      <c r="R11" s="14">
        <v>10157</v>
      </c>
      <c r="S11" s="14">
        <v>10166</v>
      </c>
      <c r="T11" s="14">
        <v>10222</v>
      </c>
      <c r="U11" s="14">
        <v>13844</v>
      </c>
      <c r="V11" s="14">
        <v>13891</v>
      </c>
      <c r="W11" s="14">
        <v>13944</v>
      </c>
      <c r="X11" s="14">
        <v>17537</v>
      </c>
      <c r="Y11" s="14">
        <v>17653</v>
      </c>
      <c r="Z11" s="14">
        <v>18194</v>
      </c>
      <c r="AA11" s="14">
        <v>21578</v>
      </c>
      <c r="AB11" s="14">
        <v>21833</v>
      </c>
      <c r="AC11" s="14">
        <v>22233</v>
      </c>
      <c r="AD11" t="s">
        <v>124</v>
      </c>
    </row>
    <row r="12" spans="1:30" ht="18" customHeight="1" x14ac:dyDescent="0.25">
      <c r="A12" s="12" t="s">
        <v>75</v>
      </c>
      <c r="B12" s="12" t="s">
        <v>55</v>
      </c>
      <c r="C12" s="12" t="s">
        <v>74</v>
      </c>
      <c r="D12" s="12" t="s">
        <v>62</v>
      </c>
      <c r="E12" s="13">
        <v>2.0618960261344914</v>
      </c>
      <c r="F12" s="13">
        <v>2.2225943207740784</v>
      </c>
      <c r="G12" s="13">
        <v>1.6620722413063047</v>
      </c>
      <c r="H12" s="13">
        <v>11.532854437828064</v>
      </c>
      <c r="I12" s="13">
        <v>11.686256527900696</v>
      </c>
      <c r="J12" s="13">
        <v>11.545504927635191</v>
      </c>
      <c r="K12" s="13">
        <v>12.620529532432553</v>
      </c>
      <c r="L12" s="13">
        <v>12.70901620388031</v>
      </c>
      <c r="M12" s="13">
        <v>12.030100226402283</v>
      </c>
      <c r="N12" s="13">
        <v>12.629634277343749</v>
      </c>
      <c r="O12" s="13">
        <v>12.714699707031246</v>
      </c>
      <c r="P12" s="13">
        <v>12.416696777343752</v>
      </c>
      <c r="Q12" s="13"/>
      <c r="R12" s="14">
        <v>10206</v>
      </c>
      <c r="S12" s="14">
        <v>10222</v>
      </c>
      <c r="T12" s="14">
        <v>10166</v>
      </c>
      <c r="U12" s="14">
        <v>13887</v>
      </c>
      <c r="V12" s="14">
        <v>13944</v>
      </c>
      <c r="W12" s="14">
        <v>13891</v>
      </c>
      <c r="X12" s="14">
        <v>18123</v>
      </c>
      <c r="Y12" s="14">
        <v>18194</v>
      </c>
      <c r="Z12" s="14">
        <v>17653</v>
      </c>
      <c r="AA12" s="14">
        <v>21888</v>
      </c>
      <c r="AB12" s="14">
        <v>21997</v>
      </c>
      <c r="AC12" s="14">
        <v>21617</v>
      </c>
      <c r="AD12" t="s">
        <v>125</v>
      </c>
    </row>
    <row r="13" spans="1:30" ht="18" customHeight="1" x14ac:dyDescent="0.25">
      <c r="A13" s="12" t="s">
        <v>76</v>
      </c>
      <c r="B13" s="12" t="s">
        <v>55</v>
      </c>
      <c r="C13" s="12" t="s">
        <v>77</v>
      </c>
      <c r="D13" s="12" t="s">
        <v>103</v>
      </c>
      <c r="E13" s="13">
        <v>0.85844904184341453</v>
      </c>
      <c r="F13" s="13">
        <v>1.0788950324058533</v>
      </c>
      <c r="G13" s="13">
        <v>1.4007619023323061</v>
      </c>
      <c r="H13" s="13">
        <v>11.20210111141205</v>
      </c>
      <c r="I13" s="13">
        <v>11.5658038854599</v>
      </c>
      <c r="J13" s="13">
        <v>11.809148192405702</v>
      </c>
      <c r="K13" s="13">
        <v>11.143662333488463</v>
      </c>
      <c r="L13" s="13">
        <v>11.481119990348818</v>
      </c>
      <c r="M13" s="13">
        <v>11.639866232872009</v>
      </c>
      <c r="N13" s="13">
        <v>13.542272949218754</v>
      </c>
      <c r="O13" s="13">
        <v>13.932028808593754</v>
      </c>
      <c r="P13" s="13">
        <v>14.080640136718753</v>
      </c>
      <c r="Q13" s="13"/>
      <c r="R13" s="14">
        <v>10086</v>
      </c>
      <c r="S13" s="14">
        <v>10108</v>
      </c>
      <c r="T13" s="14">
        <v>10140</v>
      </c>
      <c r="U13" s="14">
        <v>13763</v>
      </c>
      <c r="V13" s="14">
        <v>13899</v>
      </c>
      <c r="W13" s="14">
        <v>13990</v>
      </c>
      <c r="X13" s="14">
        <v>16965</v>
      </c>
      <c r="Y13" s="14">
        <v>17224</v>
      </c>
      <c r="Z13" s="14">
        <v>17347</v>
      </c>
      <c r="AA13" s="14">
        <v>22231</v>
      </c>
      <c r="AB13" s="14">
        <v>22716</v>
      </c>
      <c r="AC13" s="14">
        <v>22903</v>
      </c>
      <c r="AD13" t="s">
        <v>126</v>
      </c>
    </row>
    <row r="14" spans="1:30" ht="18" customHeight="1" x14ac:dyDescent="0.25">
      <c r="A14" s="12" t="s">
        <v>102</v>
      </c>
      <c r="B14" s="12" t="s">
        <v>55</v>
      </c>
      <c r="C14" s="12" t="s">
        <v>78</v>
      </c>
      <c r="D14" s="12" t="s">
        <v>62</v>
      </c>
      <c r="E14" s="13">
        <v>-4.9186179041862497</v>
      </c>
      <c r="F14" s="13">
        <v>0.55989116430282604</v>
      </c>
      <c r="G14" s="13">
        <v>1.6620722413063047</v>
      </c>
      <c r="H14" s="13">
        <v>7.3800328373909014</v>
      </c>
      <c r="I14" s="13">
        <v>12.765432000160217</v>
      </c>
      <c r="J14" s="13">
        <v>11.545504927635191</v>
      </c>
      <c r="K14" s="13">
        <v>7.1749791502952576</v>
      </c>
      <c r="L14" s="13">
        <v>11.234757304191586</v>
      </c>
      <c r="M14" s="13">
        <v>12.030100226402283</v>
      </c>
      <c r="N14" s="13">
        <v>6.2546518554687509</v>
      </c>
      <c r="O14" s="13" t="s">
        <v>57</v>
      </c>
      <c r="P14" s="13">
        <v>12.634015136718752</v>
      </c>
      <c r="Q14" s="13"/>
      <c r="R14" s="14">
        <v>9508</v>
      </c>
      <c r="S14" s="14">
        <v>10056</v>
      </c>
      <c r="T14" s="14">
        <v>10166</v>
      </c>
      <c r="U14" s="14">
        <v>12389</v>
      </c>
      <c r="V14" s="14">
        <v>14353</v>
      </c>
      <c r="W14" s="14">
        <v>13891</v>
      </c>
      <c r="X14" s="14">
        <v>14143</v>
      </c>
      <c r="Y14" s="14">
        <v>17034</v>
      </c>
      <c r="Z14" s="14">
        <v>17653</v>
      </c>
      <c r="AA14" s="14">
        <v>58895</v>
      </c>
      <c r="AB14" s="14" t="s">
        <v>57</v>
      </c>
      <c r="AC14" s="14">
        <v>323718</v>
      </c>
      <c r="AD14" t="s">
        <v>127</v>
      </c>
    </row>
    <row r="15" spans="1:30" ht="18" customHeight="1" x14ac:dyDescent="0.25">
      <c r="A15" s="12" t="s">
        <v>102</v>
      </c>
      <c r="B15" s="12" t="s">
        <v>58</v>
      </c>
      <c r="C15" s="12" t="s">
        <v>78</v>
      </c>
      <c r="D15" s="12" t="s">
        <v>62</v>
      </c>
      <c r="E15" s="13">
        <v>-4.0127912163734445</v>
      </c>
      <c r="F15" s="13">
        <v>0.55989116430282604</v>
      </c>
      <c r="G15" s="13">
        <v>1.6620722413063047</v>
      </c>
      <c r="H15" s="13">
        <v>8.2874891161918658</v>
      </c>
      <c r="I15" s="13">
        <v>12.765432000160217</v>
      </c>
      <c r="J15" s="13">
        <v>11.545504927635191</v>
      </c>
      <c r="K15" s="13">
        <v>8.1092020869255066</v>
      </c>
      <c r="L15" s="13">
        <v>11.234757304191586</v>
      </c>
      <c r="M15" s="13">
        <v>12.030100226402283</v>
      </c>
      <c r="N15" s="13">
        <v>9.1638149414062529</v>
      </c>
      <c r="O15" s="13">
        <v>12.731462402343746</v>
      </c>
      <c r="P15" s="13">
        <v>12.197658691406254</v>
      </c>
      <c r="Q15" s="13"/>
      <c r="R15" s="14">
        <v>9599</v>
      </c>
      <c r="S15" s="14">
        <v>10056</v>
      </c>
      <c r="T15" s="14">
        <v>10166</v>
      </c>
      <c r="U15" s="14">
        <v>12706</v>
      </c>
      <c r="V15" s="14">
        <v>14353</v>
      </c>
      <c r="W15" s="14">
        <v>13891</v>
      </c>
      <c r="X15" s="14">
        <v>14771</v>
      </c>
      <c r="Y15" s="14">
        <v>17034</v>
      </c>
      <c r="Z15" s="14">
        <v>17653</v>
      </c>
      <c r="AA15" s="14">
        <v>22998</v>
      </c>
      <c r="AB15" s="14">
        <v>31215</v>
      </c>
      <c r="AC15" s="14">
        <v>29839</v>
      </c>
      <c r="AD15" t="s">
        <v>127</v>
      </c>
    </row>
    <row r="16" spans="1:30" ht="18" customHeight="1" x14ac:dyDescent="0.25">
      <c r="A16" s="12" t="s">
        <v>79</v>
      </c>
      <c r="B16" s="12" t="s">
        <v>55</v>
      </c>
      <c r="C16" s="12" t="s">
        <v>77</v>
      </c>
      <c r="D16" s="12" t="s">
        <v>62</v>
      </c>
      <c r="E16" s="13">
        <v>-2.4598798155784611</v>
      </c>
      <c r="F16" s="13">
        <v>1.0788950324058533</v>
      </c>
      <c r="G16" s="13">
        <v>1.6620722413063047</v>
      </c>
      <c r="H16" s="13">
        <v>9.3501570820808411</v>
      </c>
      <c r="I16" s="13">
        <v>11.5658038854599</v>
      </c>
      <c r="J16" s="13">
        <v>11.545504927635191</v>
      </c>
      <c r="K16" s="13">
        <v>9.044169485569002</v>
      </c>
      <c r="L16" s="13">
        <v>11.481119990348818</v>
      </c>
      <c r="M16" s="13">
        <v>12.030100226402283</v>
      </c>
      <c r="N16" s="13">
        <v>4.680020019531252</v>
      </c>
      <c r="O16" s="13" t="s">
        <v>57</v>
      </c>
      <c r="P16" s="13">
        <v>10.418052246093753</v>
      </c>
      <c r="Q16" s="13"/>
      <c r="R16" s="14">
        <v>9754</v>
      </c>
      <c r="S16" s="14">
        <v>10108</v>
      </c>
      <c r="T16" s="14">
        <v>10166</v>
      </c>
      <c r="U16" s="14">
        <v>13085</v>
      </c>
      <c r="V16" s="14">
        <v>13899</v>
      </c>
      <c r="W16" s="14">
        <v>13891</v>
      </c>
      <c r="X16" s="14">
        <v>15421</v>
      </c>
      <c r="Y16" s="14">
        <v>17224</v>
      </c>
      <c r="Z16" s="14">
        <v>17653</v>
      </c>
      <c r="AA16" s="14">
        <v>35739</v>
      </c>
      <c r="AB16" s="14" t="s">
        <v>57</v>
      </c>
      <c r="AC16" s="14">
        <v>157950</v>
      </c>
      <c r="AD16" t="s">
        <v>128</v>
      </c>
    </row>
    <row r="17" spans="1:30" ht="18" customHeight="1" x14ac:dyDescent="0.25">
      <c r="A17" s="12" t="s">
        <v>79</v>
      </c>
      <c r="B17" s="12" t="s">
        <v>58</v>
      </c>
      <c r="C17" s="12" t="s">
        <v>77</v>
      </c>
      <c r="D17" s="12" t="s">
        <v>62</v>
      </c>
      <c r="E17" s="13">
        <v>-1.1057689785957336</v>
      </c>
      <c r="F17" s="13">
        <v>1.0788950324058533</v>
      </c>
      <c r="G17" s="13">
        <v>1.6620722413063047</v>
      </c>
      <c r="H17" s="13">
        <v>10.673386454582214</v>
      </c>
      <c r="I17" s="13">
        <v>11.5658038854599</v>
      </c>
      <c r="J17" s="13">
        <v>11.545504927635191</v>
      </c>
      <c r="K17" s="13">
        <v>10.343739390373234</v>
      </c>
      <c r="L17" s="13">
        <v>11.481119990348818</v>
      </c>
      <c r="M17" s="13">
        <v>12.030100226402283</v>
      </c>
      <c r="N17" s="13">
        <v>11.974215332031251</v>
      </c>
      <c r="O17" s="13">
        <v>12.45407568359375</v>
      </c>
      <c r="P17" s="13">
        <v>12.197658691406254</v>
      </c>
      <c r="Q17" s="13"/>
      <c r="R17" s="14">
        <v>9889</v>
      </c>
      <c r="S17" s="14">
        <v>10108</v>
      </c>
      <c r="T17" s="14">
        <v>10166</v>
      </c>
      <c r="U17" s="14">
        <v>13567</v>
      </c>
      <c r="V17" s="14">
        <v>13899</v>
      </c>
      <c r="W17" s="14">
        <v>13891</v>
      </c>
      <c r="X17" s="14">
        <v>16363</v>
      </c>
      <c r="Y17" s="14">
        <v>17224</v>
      </c>
      <c r="Z17" s="14">
        <v>17653</v>
      </c>
      <c r="AA17" s="14">
        <v>29279</v>
      </c>
      <c r="AB17" s="14">
        <v>30493</v>
      </c>
      <c r="AC17" s="14">
        <v>29839</v>
      </c>
      <c r="AD17" t="s">
        <v>128</v>
      </c>
    </row>
    <row r="18" spans="1:30" ht="18" customHeight="1" x14ac:dyDescent="0.25">
      <c r="A18" s="12" t="s">
        <v>80</v>
      </c>
      <c r="B18" s="12" t="s">
        <v>55</v>
      </c>
      <c r="C18" s="12" t="s">
        <v>78</v>
      </c>
      <c r="D18" s="12" t="s">
        <v>62</v>
      </c>
      <c r="E18" s="13">
        <v>-1.5653607249259949</v>
      </c>
      <c r="F18" s="13">
        <v>0.55989116430282604</v>
      </c>
      <c r="G18" s="13">
        <v>1.6620722413063047</v>
      </c>
      <c r="H18" s="13">
        <v>9.0705117583274841</v>
      </c>
      <c r="I18" s="13">
        <v>12.765432000160217</v>
      </c>
      <c r="J18" s="13">
        <v>11.545504927635191</v>
      </c>
      <c r="K18" s="13">
        <v>9.0167793631553668</v>
      </c>
      <c r="L18" s="13">
        <v>11.234757304191586</v>
      </c>
      <c r="M18" s="13">
        <v>12.030100226402283</v>
      </c>
      <c r="N18" s="13">
        <v>8.9921323242187512</v>
      </c>
      <c r="O18" s="13">
        <v>14.623482910156243</v>
      </c>
      <c r="P18" s="13">
        <v>13.072054199218751</v>
      </c>
      <c r="Q18" s="13"/>
      <c r="R18" s="14">
        <v>9843</v>
      </c>
      <c r="S18" s="14">
        <v>10056</v>
      </c>
      <c r="T18" s="14">
        <v>10166</v>
      </c>
      <c r="U18" s="14">
        <v>12985</v>
      </c>
      <c r="V18" s="14">
        <v>14353</v>
      </c>
      <c r="W18" s="14">
        <v>13891</v>
      </c>
      <c r="X18" s="14">
        <v>15402</v>
      </c>
      <c r="Y18" s="14">
        <v>17034</v>
      </c>
      <c r="Z18" s="14">
        <v>17653</v>
      </c>
      <c r="AA18" s="14">
        <v>88068</v>
      </c>
      <c r="AB18" s="14">
        <v>314479</v>
      </c>
      <c r="AC18" s="14">
        <v>222875</v>
      </c>
      <c r="AD18" t="s">
        <v>129</v>
      </c>
    </row>
    <row r="19" spans="1:30" ht="18" customHeight="1" x14ac:dyDescent="0.25">
      <c r="A19" s="12" t="s">
        <v>80</v>
      </c>
      <c r="B19" s="12" t="s">
        <v>58</v>
      </c>
      <c r="C19" s="12" t="s">
        <v>78</v>
      </c>
      <c r="D19" s="12" t="s">
        <v>62</v>
      </c>
      <c r="E19" s="13">
        <v>-0.3469893336296081</v>
      </c>
      <c r="F19" s="13">
        <v>0.55989116430282604</v>
      </c>
      <c r="G19" s="13">
        <v>1.6620722413063047</v>
      </c>
      <c r="H19" s="13">
        <v>10.384128689765932</v>
      </c>
      <c r="I19" s="13">
        <v>12.765432000160217</v>
      </c>
      <c r="J19" s="13">
        <v>11.545504927635191</v>
      </c>
      <c r="K19" s="13">
        <v>10.331221222877504</v>
      </c>
      <c r="L19" s="13">
        <v>11.234757304191586</v>
      </c>
      <c r="M19" s="13">
        <v>12.030100226402283</v>
      </c>
      <c r="N19" s="13">
        <v>13.166360839843755</v>
      </c>
      <c r="O19" s="13">
        <v>12.731462402343746</v>
      </c>
      <c r="P19" s="13">
        <v>12.197658691406254</v>
      </c>
      <c r="Q19" s="13"/>
      <c r="R19" s="14">
        <v>9965</v>
      </c>
      <c r="S19" s="14">
        <v>10056</v>
      </c>
      <c r="T19" s="14">
        <v>10166</v>
      </c>
      <c r="U19" s="14">
        <v>13461</v>
      </c>
      <c r="V19" s="14">
        <v>14353</v>
      </c>
      <c r="W19" s="14">
        <v>13891</v>
      </c>
      <c r="X19" s="14">
        <v>16353</v>
      </c>
      <c r="Y19" s="14">
        <v>17034</v>
      </c>
      <c r="Z19" s="14">
        <v>17653</v>
      </c>
      <c r="AA19" s="14">
        <v>32377</v>
      </c>
      <c r="AB19" s="14">
        <v>31215</v>
      </c>
      <c r="AC19" s="14">
        <v>29839</v>
      </c>
      <c r="AD19" t="s">
        <v>129</v>
      </c>
    </row>
    <row r="20" spans="1:30" ht="18" customHeight="1" x14ac:dyDescent="0.25">
      <c r="A20" s="12" t="s">
        <v>81</v>
      </c>
      <c r="B20" s="12" t="s">
        <v>55</v>
      </c>
      <c r="C20" s="12" t="s">
        <v>65</v>
      </c>
      <c r="D20" s="12" t="s">
        <v>68</v>
      </c>
      <c r="E20" s="13">
        <v>1.828871071338654</v>
      </c>
      <c r="F20" s="13">
        <v>1.1300387978553774</v>
      </c>
      <c r="G20" s="13">
        <v>-3.6399409174919128</v>
      </c>
      <c r="H20" s="13">
        <v>6.0017374157905561</v>
      </c>
      <c r="I20" s="13">
        <v>7.6167812943458566</v>
      </c>
      <c r="J20" s="13">
        <v>3.6967185139656076</v>
      </c>
      <c r="K20" s="13">
        <v>5.5615505576133737</v>
      </c>
      <c r="L20" s="13">
        <v>7.3869213461875916</v>
      </c>
      <c r="M20" s="13">
        <v>4.1293796896934518</v>
      </c>
      <c r="N20" s="13">
        <v>8.1304887695312527</v>
      </c>
      <c r="O20" s="13" t="s">
        <v>57</v>
      </c>
      <c r="P20" s="13" t="s">
        <v>57</v>
      </c>
      <c r="Q20" s="13"/>
      <c r="R20" s="14">
        <v>10183</v>
      </c>
      <c r="S20" s="14">
        <v>10113</v>
      </c>
      <c r="T20" s="14">
        <v>9636</v>
      </c>
      <c r="U20" s="14">
        <v>11916</v>
      </c>
      <c r="V20" s="14">
        <v>12471</v>
      </c>
      <c r="W20" s="14">
        <v>11154</v>
      </c>
      <c r="X20" s="14">
        <v>13110</v>
      </c>
      <c r="Y20" s="14">
        <v>14284</v>
      </c>
      <c r="Z20" s="14">
        <v>12244</v>
      </c>
      <c r="AA20" s="14">
        <v>65767</v>
      </c>
      <c r="AB20" s="14" t="s">
        <v>57</v>
      </c>
      <c r="AC20" s="14" t="s">
        <v>57</v>
      </c>
      <c r="AD20" t="s">
        <v>130</v>
      </c>
    </row>
    <row r="21" spans="1:30" ht="18" customHeight="1" x14ac:dyDescent="0.25">
      <c r="A21" s="12" t="s">
        <v>81</v>
      </c>
      <c r="B21" s="12" t="s">
        <v>58</v>
      </c>
      <c r="C21" s="12" t="s">
        <v>65</v>
      </c>
      <c r="D21" s="12" t="s">
        <v>68</v>
      </c>
      <c r="E21" s="13">
        <v>2.7345463633537292</v>
      </c>
      <c r="F21" s="13">
        <v>1.1300387978553774</v>
      </c>
      <c r="G21" s="13">
        <v>-3.6399409174919128</v>
      </c>
      <c r="H21" s="13">
        <v>6.9266864657402047</v>
      </c>
      <c r="I21" s="13">
        <v>7.6167812943458566</v>
      </c>
      <c r="J21" s="13">
        <v>3.6967185139656076</v>
      </c>
      <c r="K21" s="13">
        <v>6.4836409687995911</v>
      </c>
      <c r="L21" s="13">
        <v>7.3869213461875916</v>
      </c>
      <c r="M21" s="13">
        <v>4.1293796896934518</v>
      </c>
      <c r="N21" s="13">
        <v>7.5970053710937497</v>
      </c>
      <c r="O21" s="13">
        <v>8.7341245117187505</v>
      </c>
      <c r="P21" s="13">
        <v>5.9598774414062499</v>
      </c>
      <c r="Q21" s="13"/>
      <c r="R21" s="14">
        <v>10273</v>
      </c>
      <c r="S21" s="14">
        <v>10113</v>
      </c>
      <c r="T21" s="14">
        <v>9636</v>
      </c>
      <c r="U21" s="14">
        <v>12232</v>
      </c>
      <c r="V21" s="14">
        <v>12471</v>
      </c>
      <c r="W21" s="14">
        <v>11154</v>
      </c>
      <c r="X21" s="14">
        <v>13693</v>
      </c>
      <c r="Y21" s="14">
        <v>14284</v>
      </c>
      <c r="Z21" s="14">
        <v>12244</v>
      </c>
      <c r="AA21" s="14">
        <v>20015</v>
      </c>
      <c r="AB21" s="14">
        <v>22112</v>
      </c>
      <c r="AC21" s="14">
        <v>17308</v>
      </c>
      <c r="AD21" t="s">
        <v>130</v>
      </c>
    </row>
    <row r="22" spans="1:30" ht="18" customHeight="1" x14ac:dyDescent="0.25">
      <c r="A22" s="12" t="s">
        <v>82</v>
      </c>
      <c r="B22" s="12" t="s">
        <v>55</v>
      </c>
      <c r="C22" s="12" t="s">
        <v>112</v>
      </c>
      <c r="D22" s="12" t="s">
        <v>68</v>
      </c>
      <c r="E22" s="13">
        <v>5.1999986171722419E-2</v>
      </c>
      <c r="F22" s="13">
        <v>2.9543271660804749</v>
      </c>
      <c r="G22" s="13">
        <v>-3.6399409174919128</v>
      </c>
      <c r="H22" s="13">
        <v>4.3593612313270569</v>
      </c>
      <c r="I22" s="13">
        <v>8.2763805985450762</v>
      </c>
      <c r="J22" s="13">
        <v>3.6967185139656076</v>
      </c>
      <c r="K22" s="13">
        <v>4.711885154247283</v>
      </c>
      <c r="L22" s="13">
        <v>7.1428570151329058</v>
      </c>
      <c r="M22" s="13">
        <v>4.1293796896934518</v>
      </c>
      <c r="N22" s="13">
        <v>7.8759282226562517</v>
      </c>
      <c r="O22" s="13">
        <v>9.7382817382812537</v>
      </c>
      <c r="P22" s="13" t="s">
        <v>57</v>
      </c>
      <c r="Q22" s="13"/>
      <c r="R22" s="14">
        <v>10005</v>
      </c>
      <c r="S22" s="14">
        <v>10295</v>
      </c>
      <c r="T22" s="14">
        <v>9636</v>
      </c>
      <c r="U22" s="14">
        <v>11370</v>
      </c>
      <c r="V22" s="14">
        <v>12702</v>
      </c>
      <c r="W22" s="14">
        <v>11154</v>
      </c>
      <c r="X22" s="14">
        <v>12590</v>
      </c>
      <c r="Y22" s="14">
        <v>14122</v>
      </c>
      <c r="Z22" s="14">
        <v>12244</v>
      </c>
      <c r="AA22" s="14">
        <v>57337</v>
      </c>
      <c r="AB22" s="14">
        <v>85050</v>
      </c>
      <c r="AC22" s="14" t="s">
        <v>57</v>
      </c>
      <c r="AD22" t="s">
        <v>131</v>
      </c>
    </row>
    <row r="23" spans="1:30" ht="18" customHeight="1" x14ac:dyDescent="0.25">
      <c r="A23" s="12" t="s">
        <v>82</v>
      </c>
      <c r="B23" s="12" t="s">
        <v>58</v>
      </c>
      <c r="C23" s="12" t="s">
        <v>112</v>
      </c>
      <c r="D23" s="12" t="s">
        <v>68</v>
      </c>
      <c r="E23" s="13">
        <v>0.40048450231552118</v>
      </c>
      <c r="F23" s="13">
        <v>2.9543271660804749</v>
      </c>
      <c r="G23" s="13">
        <v>-3.6399409174919128</v>
      </c>
      <c r="H23" s="13">
        <v>4.9022796750068665</v>
      </c>
      <c r="I23" s="13">
        <v>8.2763805985450762</v>
      </c>
      <c r="J23" s="13">
        <v>3.6967185139656076</v>
      </c>
      <c r="K23" s="13">
        <v>5.2742370963096628</v>
      </c>
      <c r="L23" s="13">
        <v>7.1428570151329058</v>
      </c>
      <c r="M23" s="13">
        <v>4.1293796896934518</v>
      </c>
      <c r="N23" s="13">
        <v>6.8042573242187503</v>
      </c>
      <c r="O23" s="13">
        <v>8.6225405273437534</v>
      </c>
      <c r="P23" s="13">
        <v>6.0359096679687498</v>
      </c>
      <c r="Q23" s="13"/>
      <c r="R23" s="14">
        <v>10040</v>
      </c>
      <c r="S23" s="14">
        <v>10295</v>
      </c>
      <c r="T23" s="14">
        <v>9636</v>
      </c>
      <c r="U23" s="14">
        <v>11549</v>
      </c>
      <c r="V23" s="14">
        <v>12702</v>
      </c>
      <c r="W23" s="14">
        <v>11154</v>
      </c>
      <c r="X23" s="14">
        <v>12932</v>
      </c>
      <c r="Y23" s="14">
        <v>14122</v>
      </c>
      <c r="Z23" s="14">
        <v>12244</v>
      </c>
      <c r="AA23" s="14">
        <v>18688</v>
      </c>
      <c r="AB23" s="14">
        <v>21938</v>
      </c>
      <c r="AC23" s="14">
        <v>17449</v>
      </c>
      <c r="AD23" t="s">
        <v>131</v>
      </c>
    </row>
    <row r="24" spans="1:30" ht="18" customHeight="1" x14ac:dyDescent="0.25">
      <c r="A24" s="12" t="s">
        <v>83</v>
      </c>
      <c r="B24" s="12" t="s">
        <v>55</v>
      </c>
      <c r="C24" s="12" t="s">
        <v>105</v>
      </c>
      <c r="D24" s="12" t="s">
        <v>68</v>
      </c>
      <c r="E24" s="13">
        <v>1.0421302914619446</v>
      </c>
      <c r="F24" s="13">
        <v>0.18116503953933719</v>
      </c>
      <c r="G24" s="13">
        <v>-3.6399409174919128</v>
      </c>
      <c r="H24" s="13">
        <v>5.6020554900169373</v>
      </c>
      <c r="I24" s="13">
        <v>5.390963852405549</v>
      </c>
      <c r="J24" s="13">
        <v>3.6967185139656076</v>
      </c>
      <c r="K24" s="13">
        <v>5.7997867465019226</v>
      </c>
      <c r="L24" s="13">
        <v>5.9742036461830139</v>
      </c>
      <c r="M24" s="13">
        <v>4.1293796896934518</v>
      </c>
      <c r="N24" s="13">
        <v>7.2973286132812492</v>
      </c>
      <c r="O24" s="13" t="s">
        <v>57</v>
      </c>
      <c r="P24" s="13" t="s">
        <v>57</v>
      </c>
      <c r="Q24" s="13"/>
      <c r="R24" s="14">
        <v>10104</v>
      </c>
      <c r="S24" s="14">
        <v>10018</v>
      </c>
      <c r="T24" s="14">
        <v>9636</v>
      </c>
      <c r="U24" s="14">
        <v>11782</v>
      </c>
      <c r="V24" s="14">
        <v>11711</v>
      </c>
      <c r="W24" s="14">
        <v>11154</v>
      </c>
      <c r="X24" s="14">
        <v>13258</v>
      </c>
      <c r="Y24" s="14">
        <v>13368</v>
      </c>
      <c r="Z24" s="14">
        <v>12244</v>
      </c>
      <c r="AA24" s="14">
        <v>49022</v>
      </c>
      <c r="AB24" s="14" t="s">
        <v>57</v>
      </c>
      <c r="AC24" s="14" t="s">
        <v>57</v>
      </c>
      <c r="AD24" t="s">
        <v>131</v>
      </c>
    </row>
    <row r="25" spans="1:30" ht="18" customHeight="1" x14ac:dyDescent="0.25">
      <c r="A25" s="12" t="s">
        <v>83</v>
      </c>
      <c r="B25" s="12" t="s">
        <v>58</v>
      </c>
      <c r="C25" s="12" t="s">
        <v>105</v>
      </c>
      <c r="D25" s="12" t="s">
        <v>68</v>
      </c>
      <c r="E25" s="13">
        <v>1.7731526494026182</v>
      </c>
      <c r="F25" s="13">
        <v>0.18116503953933719</v>
      </c>
      <c r="G25" s="13">
        <v>-3.6399409174919128</v>
      </c>
      <c r="H25" s="13">
        <v>6.3551798462867737</v>
      </c>
      <c r="I25" s="13">
        <v>5.390963852405549</v>
      </c>
      <c r="J25" s="13">
        <v>3.6967185139656076</v>
      </c>
      <c r="K25" s="13">
        <v>6.6440412402153024</v>
      </c>
      <c r="L25" s="13">
        <v>5.9742036461830139</v>
      </c>
      <c r="M25" s="13">
        <v>4.1293796896934518</v>
      </c>
      <c r="N25" s="13">
        <v>7.6893549804687487</v>
      </c>
      <c r="O25" s="13">
        <v>7.0508061523437515</v>
      </c>
      <c r="P25" s="13">
        <v>6.0359096679687498</v>
      </c>
      <c r="Q25" s="13"/>
      <c r="R25" s="14">
        <v>10177</v>
      </c>
      <c r="S25" s="14">
        <v>10018</v>
      </c>
      <c r="T25" s="14">
        <v>9636</v>
      </c>
      <c r="U25" s="14">
        <v>12036</v>
      </c>
      <c r="V25" s="14">
        <v>11711</v>
      </c>
      <c r="W25" s="14">
        <v>11154</v>
      </c>
      <c r="X25" s="14">
        <v>13796</v>
      </c>
      <c r="Y25" s="14">
        <v>13368</v>
      </c>
      <c r="Z25" s="14">
        <v>12244</v>
      </c>
      <c r="AA25" s="14">
        <v>20211</v>
      </c>
      <c r="AB25" s="14">
        <v>19101</v>
      </c>
      <c r="AC25" s="14">
        <v>17449</v>
      </c>
      <c r="AD25" t="s">
        <v>131</v>
      </c>
    </row>
    <row r="26" spans="1:30" ht="18" customHeight="1" x14ac:dyDescent="0.25">
      <c r="A26" s="12" t="s">
        <v>109</v>
      </c>
      <c r="B26" s="12" t="s">
        <v>55</v>
      </c>
      <c r="C26" s="12" t="s">
        <v>61</v>
      </c>
      <c r="D26" s="12" t="s">
        <v>62</v>
      </c>
      <c r="E26" s="13">
        <v>-3.1120529770851135</v>
      </c>
      <c r="F26" s="13">
        <v>1.2958511710166931</v>
      </c>
      <c r="G26" s="13">
        <v>1.6620722413063047</v>
      </c>
      <c r="H26" s="13">
        <v>7.3289683461189279</v>
      </c>
      <c r="I26" s="13">
        <v>11.282480359077454</v>
      </c>
      <c r="J26" s="13">
        <v>11.545504927635191</v>
      </c>
      <c r="K26" s="13">
        <v>4.8589965701103219</v>
      </c>
      <c r="L26" s="13">
        <v>10.416775345802309</v>
      </c>
      <c r="M26" s="13">
        <v>12.030100226402283</v>
      </c>
      <c r="N26" s="13">
        <v>3.7973198242187505</v>
      </c>
      <c r="O26" s="13" t="s">
        <v>57</v>
      </c>
      <c r="P26" s="13">
        <v>15.834957519531256</v>
      </c>
      <c r="Q26" s="13"/>
      <c r="R26" s="14">
        <v>9689</v>
      </c>
      <c r="S26" s="14">
        <v>10130</v>
      </c>
      <c r="T26" s="14">
        <v>10166</v>
      </c>
      <c r="U26" s="14">
        <v>12371</v>
      </c>
      <c r="V26" s="14">
        <v>13793</v>
      </c>
      <c r="W26" s="14">
        <v>13891</v>
      </c>
      <c r="X26" s="14">
        <v>12679</v>
      </c>
      <c r="Y26" s="14">
        <v>16417</v>
      </c>
      <c r="Z26" s="14">
        <v>17653</v>
      </c>
      <c r="AA26" s="14">
        <v>21585</v>
      </c>
      <c r="AB26" s="14" t="s">
        <v>57</v>
      </c>
      <c r="AC26" s="14">
        <v>207919</v>
      </c>
      <c r="AD26" t="s">
        <v>132</v>
      </c>
    </row>
    <row r="27" spans="1:30" ht="18" customHeight="1" x14ac:dyDescent="0.25">
      <c r="A27" s="12" t="s">
        <v>109</v>
      </c>
      <c r="B27" s="12" t="s">
        <v>58</v>
      </c>
      <c r="C27" s="12" t="s">
        <v>61</v>
      </c>
      <c r="D27" s="12" t="s">
        <v>62</v>
      </c>
      <c r="E27" s="13">
        <v>-2.207785546779633</v>
      </c>
      <c r="F27" s="13">
        <v>1.2958511710166931</v>
      </c>
      <c r="G27" s="13">
        <v>1.6620722413063047</v>
      </c>
      <c r="H27" s="13">
        <v>8.2683476805686968</v>
      </c>
      <c r="I27" s="13">
        <v>11.282480359077454</v>
      </c>
      <c r="J27" s="13">
        <v>11.545504927635191</v>
      </c>
      <c r="K27" s="13">
        <v>5.8386966586112976</v>
      </c>
      <c r="L27" s="13">
        <v>10.416775345802309</v>
      </c>
      <c r="M27" s="13">
        <v>12.030100226402283</v>
      </c>
      <c r="N27" s="13">
        <v>8.9825805664062521</v>
      </c>
      <c r="O27" s="13">
        <v>11.48332958984375</v>
      </c>
      <c r="P27" s="13">
        <v>12.152278808593751</v>
      </c>
      <c r="Q27" s="13"/>
      <c r="R27" s="14">
        <v>9779</v>
      </c>
      <c r="S27" s="14">
        <v>10130</v>
      </c>
      <c r="T27" s="14">
        <v>10166</v>
      </c>
      <c r="U27" s="14">
        <v>12700</v>
      </c>
      <c r="V27" s="14">
        <v>13793</v>
      </c>
      <c r="W27" s="14">
        <v>13891</v>
      </c>
      <c r="X27" s="14">
        <v>13283</v>
      </c>
      <c r="Y27" s="14">
        <v>16417</v>
      </c>
      <c r="Z27" s="14">
        <v>17653</v>
      </c>
      <c r="AA27" s="14">
        <v>22558</v>
      </c>
      <c r="AB27" s="14">
        <v>27957</v>
      </c>
      <c r="AC27" s="14">
        <v>29584</v>
      </c>
      <c r="AD27" t="s">
        <v>132</v>
      </c>
    </row>
    <row r="28" spans="1:30" ht="18" customHeight="1" x14ac:dyDescent="0.25">
      <c r="A28" s="12" t="s">
        <v>84</v>
      </c>
      <c r="B28" s="12" t="s">
        <v>55</v>
      </c>
      <c r="C28" s="12" t="s">
        <v>74</v>
      </c>
      <c r="D28" s="12" t="s">
        <v>62</v>
      </c>
      <c r="E28" s="13">
        <v>1.1613658070564268</v>
      </c>
      <c r="F28" s="13">
        <v>2.2225943207740784</v>
      </c>
      <c r="G28" s="13">
        <v>1.6620722413063047</v>
      </c>
      <c r="H28" s="13">
        <v>10.565846562385561</v>
      </c>
      <c r="I28" s="13">
        <v>11.686256527900696</v>
      </c>
      <c r="J28" s="13">
        <v>11.545504927635191</v>
      </c>
      <c r="K28" s="13">
        <v>11.370517611503599</v>
      </c>
      <c r="L28" s="13">
        <v>12.70901620388031</v>
      </c>
      <c r="M28" s="13">
        <v>12.030100226402283</v>
      </c>
      <c r="N28" s="13">
        <v>12.962206542968751</v>
      </c>
      <c r="O28" s="13">
        <v>17.062765136718749</v>
      </c>
      <c r="P28" s="13">
        <v>16.444712402343754</v>
      </c>
      <c r="Q28" s="13"/>
      <c r="R28" s="14">
        <v>10116</v>
      </c>
      <c r="S28" s="14">
        <v>10222</v>
      </c>
      <c r="T28" s="14">
        <v>10166</v>
      </c>
      <c r="U28" s="14">
        <v>13528</v>
      </c>
      <c r="V28" s="14">
        <v>13944</v>
      </c>
      <c r="W28" s="14">
        <v>13891</v>
      </c>
      <c r="X28" s="14">
        <v>17139</v>
      </c>
      <c r="Y28" s="14">
        <v>18194</v>
      </c>
      <c r="Z28" s="14">
        <v>17653</v>
      </c>
      <c r="AA28" s="14">
        <v>108761</v>
      </c>
      <c r="AB28" s="14">
        <v>218623</v>
      </c>
      <c r="AC28" s="14">
        <v>197097</v>
      </c>
      <c r="AD28" t="s">
        <v>133</v>
      </c>
    </row>
    <row r="29" spans="1:30" ht="18" customHeight="1" x14ac:dyDescent="0.25">
      <c r="A29" s="12" t="s">
        <v>84</v>
      </c>
      <c r="B29" s="12" t="s">
        <v>58</v>
      </c>
      <c r="C29" s="12" t="s">
        <v>74</v>
      </c>
      <c r="D29" s="12" t="s">
        <v>62</v>
      </c>
      <c r="E29" s="13">
        <v>1.8650582432746889</v>
      </c>
      <c r="F29" s="13">
        <v>2.2225943207740784</v>
      </c>
      <c r="G29" s="13">
        <v>1.6620722413063047</v>
      </c>
      <c r="H29" s="13">
        <v>11.126336455345154</v>
      </c>
      <c r="I29" s="13">
        <v>11.686256527900696</v>
      </c>
      <c r="J29" s="13">
        <v>11.545504927635191</v>
      </c>
      <c r="K29" s="13">
        <v>11.941837668418884</v>
      </c>
      <c r="L29" s="13">
        <v>12.70901620388031</v>
      </c>
      <c r="M29" s="13">
        <v>12.030100226402283</v>
      </c>
      <c r="N29" s="13">
        <v>11.501158691406253</v>
      </c>
      <c r="O29" s="13">
        <v>12.541836425781256</v>
      </c>
      <c r="P29" s="13">
        <v>12.197658691406254</v>
      </c>
      <c r="Q29" s="13"/>
      <c r="R29" s="14">
        <v>10187</v>
      </c>
      <c r="S29" s="14">
        <v>10222</v>
      </c>
      <c r="T29" s="14">
        <v>10166</v>
      </c>
      <c r="U29" s="14">
        <v>13735</v>
      </c>
      <c r="V29" s="14">
        <v>13944</v>
      </c>
      <c r="W29" s="14">
        <v>13891</v>
      </c>
      <c r="X29" s="14">
        <v>17583</v>
      </c>
      <c r="Y29" s="14">
        <v>18194</v>
      </c>
      <c r="Z29" s="14">
        <v>17653</v>
      </c>
      <c r="AA29" s="14">
        <v>28125</v>
      </c>
      <c r="AB29" s="14">
        <v>30719</v>
      </c>
      <c r="AC29" s="14">
        <v>29839</v>
      </c>
      <c r="AD29" t="s">
        <v>133</v>
      </c>
    </row>
    <row r="30" spans="1:30" ht="18" customHeight="1" x14ac:dyDescent="0.25">
      <c r="A30" s="12" t="s">
        <v>85</v>
      </c>
      <c r="B30" s="12" t="s">
        <v>55</v>
      </c>
      <c r="C30" s="12" t="s">
        <v>62</v>
      </c>
      <c r="D30" s="12" t="s">
        <v>74</v>
      </c>
      <c r="E30" s="13">
        <v>0.54165691137313854</v>
      </c>
      <c r="F30" s="13">
        <v>1.6620722413063047</v>
      </c>
      <c r="G30" s="13">
        <v>2.2225943207740784</v>
      </c>
      <c r="H30" s="13">
        <v>10.270810723304749</v>
      </c>
      <c r="I30" s="13">
        <v>11.545504927635191</v>
      </c>
      <c r="J30" s="13">
        <v>11.686256527900696</v>
      </c>
      <c r="K30" s="13">
        <v>10.555662512779238</v>
      </c>
      <c r="L30" s="13">
        <v>12.030100226402283</v>
      </c>
      <c r="M30" s="13">
        <v>12.70901620388031</v>
      </c>
      <c r="N30" s="13">
        <v>12.236167480468751</v>
      </c>
      <c r="O30" s="13">
        <v>16.444712402343754</v>
      </c>
      <c r="P30" s="13">
        <v>17.062765136718749</v>
      </c>
      <c r="Q30" s="13"/>
      <c r="R30" s="14">
        <v>10054</v>
      </c>
      <c r="S30" s="14">
        <v>10166</v>
      </c>
      <c r="T30" s="14">
        <v>10222</v>
      </c>
      <c r="U30" s="14">
        <v>13419</v>
      </c>
      <c r="V30" s="14">
        <v>13891</v>
      </c>
      <c r="W30" s="14">
        <v>13944</v>
      </c>
      <c r="X30" s="14">
        <v>16521</v>
      </c>
      <c r="Y30" s="14">
        <v>17653</v>
      </c>
      <c r="Z30" s="14">
        <v>18194</v>
      </c>
      <c r="AA30" s="14">
        <v>95861</v>
      </c>
      <c r="AB30" s="14">
        <v>197097</v>
      </c>
      <c r="AC30" s="14">
        <v>218623</v>
      </c>
      <c r="AD30" t="s">
        <v>134</v>
      </c>
    </row>
    <row r="31" spans="1:30" ht="18" customHeight="1" x14ac:dyDescent="0.25">
      <c r="A31" s="12" t="s">
        <v>85</v>
      </c>
      <c r="B31" s="12" t="s">
        <v>58</v>
      </c>
      <c r="C31" s="12" t="s">
        <v>62</v>
      </c>
      <c r="D31" s="12" t="s">
        <v>74</v>
      </c>
      <c r="E31" s="13">
        <v>1.336915194988251</v>
      </c>
      <c r="F31" s="13">
        <v>1.6620722413063047</v>
      </c>
      <c r="G31" s="13">
        <v>2.2225943207740784</v>
      </c>
      <c r="H31" s="13">
        <v>10.901085734367369</v>
      </c>
      <c r="I31" s="13">
        <v>11.545504927635191</v>
      </c>
      <c r="J31" s="13">
        <v>11.686256527900696</v>
      </c>
      <c r="K31" s="13">
        <v>11.174840331077576</v>
      </c>
      <c r="L31" s="13">
        <v>12.030100226402283</v>
      </c>
      <c r="M31" s="13">
        <v>12.70901620388031</v>
      </c>
      <c r="N31" s="13">
        <v>11.278785644531251</v>
      </c>
      <c r="O31" s="13">
        <v>12.197658691406254</v>
      </c>
      <c r="P31" s="13">
        <v>12.541836425781256</v>
      </c>
      <c r="Q31" s="13"/>
      <c r="R31" s="14">
        <v>10134</v>
      </c>
      <c r="S31" s="14">
        <v>10166</v>
      </c>
      <c r="T31" s="14">
        <v>10222</v>
      </c>
      <c r="U31" s="14">
        <v>13651</v>
      </c>
      <c r="V31" s="14">
        <v>13891</v>
      </c>
      <c r="W31" s="14">
        <v>13944</v>
      </c>
      <c r="X31" s="14">
        <v>16989</v>
      </c>
      <c r="Y31" s="14">
        <v>17653</v>
      </c>
      <c r="Z31" s="14">
        <v>18194</v>
      </c>
      <c r="AA31" s="14">
        <v>27597</v>
      </c>
      <c r="AB31" s="14">
        <v>29839</v>
      </c>
      <c r="AC31" s="14">
        <v>30719</v>
      </c>
      <c r="AD31" t="s">
        <v>134</v>
      </c>
    </row>
    <row r="32" spans="1:30" ht="18" customHeight="1" x14ac:dyDescent="0.25">
      <c r="A32" s="12" t="s">
        <v>86</v>
      </c>
      <c r="B32" s="12" t="s">
        <v>55</v>
      </c>
      <c r="C32" s="12" t="s">
        <v>96</v>
      </c>
      <c r="D32" s="12" t="s">
        <v>68</v>
      </c>
      <c r="E32" s="13">
        <v>2.3737403750419617</v>
      </c>
      <c r="F32" s="13">
        <v>2.3212495446205135</v>
      </c>
      <c r="G32" s="13">
        <v>-3.6399409174919128</v>
      </c>
      <c r="H32" s="13">
        <v>5.483284294605256</v>
      </c>
      <c r="I32" s="13">
        <v>6.4446523785591143</v>
      </c>
      <c r="J32" s="13">
        <v>3.6967185139656076</v>
      </c>
      <c r="K32" s="13">
        <v>6.2864777445793152</v>
      </c>
      <c r="L32" s="13">
        <v>6.2918803095817575</v>
      </c>
      <c r="M32" s="13">
        <v>4.1293796896934518</v>
      </c>
      <c r="N32" s="13">
        <v>7.1409438476562492</v>
      </c>
      <c r="O32" s="13">
        <v>8.014963378906252</v>
      </c>
      <c r="P32" s="13">
        <v>6.3142260742187499</v>
      </c>
      <c r="Q32" s="13"/>
      <c r="R32" s="14">
        <v>10237</v>
      </c>
      <c r="S32" s="14">
        <v>10232</v>
      </c>
      <c r="T32" s="14">
        <v>9636</v>
      </c>
      <c r="U32" s="14">
        <v>11742</v>
      </c>
      <c r="V32" s="14">
        <v>12067</v>
      </c>
      <c r="W32" s="14">
        <v>11154</v>
      </c>
      <c r="X32" s="14">
        <v>13566</v>
      </c>
      <c r="Y32" s="14">
        <v>13570</v>
      </c>
      <c r="Z32" s="14">
        <v>12244</v>
      </c>
      <c r="AA32" s="14">
        <v>28322</v>
      </c>
      <c r="AB32" s="14">
        <v>32017</v>
      </c>
      <c r="AC32" s="14">
        <v>25197</v>
      </c>
      <c r="AD32" t="s">
        <v>135</v>
      </c>
    </row>
    <row r="33" spans="1:30" ht="18" customHeight="1" x14ac:dyDescent="0.25">
      <c r="A33" s="12" t="s">
        <v>86</v>
      </c>
      <c r="B33" s="12" t="s">
        <v>58</v>
      </c>
      <c r="C33" s="12" t="s">
        <v>96</v>
      </c>
      <c r="D33" s="12" t="s">
        <v>68</v>
      </c>
      <c r="E33" s="13">
        <v>2.9384985566139221</v>
      </c>
      <c r="F33" s="13">
        <v>2.3212495446205135</v>
      </c>
      <c r="G33" s="13">
        <v>-3.6399409174919128</v>
      </c>
      <c r="H33" s="13">
        <v>6.0585686564445487</v>
      </c>
      <c r="I33" s="13">
        <v>6.4446523785591143</v>
      </c>
      <c r="J33" s="13">
        <v>3.6967185139656076</v>
      </c>
      <c r="K33" s="13">
        <v>6.894901096820834</v>
      </c>
      <c r="L33" s="13">
        <v>6.2918803095817575</v>
      </c>
      <c r="M33" s="13">
        <v>4.1293796896934518</v>
      </c>
      <c r="N33" s="13">
        <v>7.471443847656249</v>
      </c>
      <c r="O33" s="13">
        <v>7.5480834960937475</v>
      </c>
      <c r="P33" s="13">
        <v>6.0359096679687498</v>
      </c>
      <c r="Q33" s="13"/>
      <c r="R33" s="14">
        <v>10294</v>
      </c>
      <c r="S33" s="14">
        <v>10232</v>
      </c>
      <c r="T33" s="14">
        <v>9636</v>
      </c>
      <c r="U33" s="14">
        <v>11936</v>
      </c>
      <c r="V33" s="14">
        <v>12067</v>
      </c>
      <c r="W33" s="14">
        <v>11154</v>
      </c>
      <c r="X33" s="14">
        <v>13959</v>
      </c>
      <c r="Y33" s="14">
        <v>13570</v>
      </c>
      <c r="Z33" s="14">
        <v>12244</v>
      </c>
      <c r="AA33" s="14">
        <v>19826</v>
      </c>
      <c r="AB33" s="14">
        <v>19961</v>
      </c>
      <c r="AC33" s="14">
        <v>17449</v>
      </c>
      <c r="AD33" t="s">
        <v>135</v>
      </c>
    </row>
    <row r="34" spans="1:30" ht="18" customHeight="1" x14ac:dyDescent="0.25">
      <c r="A34" s="12" t="s">
        <v>87</v>
      </c>
      <c r="B34" s="12" t="s">
        <v>55</v>
      </c>
      <c r="C34" s="12" t="s">
        <v>88</v>
      </c>
      <c r="D34" s="12" t="s">
        <v>62</v>
      </c>
      <c r="E34" s="13">
        <v>11.368584036827087</v>
      </c>
      <c r="F34" s="13">
        <v>8.0714914202690125</v>
      </c>
      <c r="G34" s="13">
        <v>1.6620722413063047</v>
      </c>
      <c r="H34" s="13">
        <v>12.259697318077087</v>
      </c>
      <c r="I34" s="13">
        <v>12.971822619438173</v>
      </c>
      <c r="J34" s="13">
        <v>11.545504927635191</v>
      </c>
      <c r="K34" s="13">
        <v>9.3218681216239947</v>
      </c>
      <c r="L34" s="13">
        <v>9.5144608616828901</v>
      </c>
      <c r="M34" s="13">
        <v>12.030100226402283</v>
      </c>
      <c r="N34" s="13">
        <v>5.343546386718752</v>
      </c>
      <c r="O34" s="13">
        <v>2.2776176757812503</v>
      </c>
      <c r="P34" s="13">
        <v>10.328355957031251</v>
      </c>
      <c r="Q34" s="13"/>
      <c r="R34" s="14">
        <v>11137</v>
      </c>
      <c r="S34" s="14">
        <v>10807</v>
      </c>
      <c r="T34" s="14">
        <v>10166</v>
      </c>
      <c r="U34" s="14">
        <v>14161</v>
      </c>
      <c r="V34" s="14">
        <v>14433</v>
      </c>
      <c r="W34" s="14">
        <v>13891</v>
      </c>
      <c r="X34" s="14">
        <v>15619</v>
      </c>
      <c r="Y34" s="14">
        <v>15757</v>
      </c>
      <c r="Z34" s="14">
        <v>17653</v>
      </c>
      <c r="AA34" s="14">
        <v>21026</v>
      </c>
      <c r="AB34" s="14">
        <v>13792</v>
      </c>
      <c r="AC34" s="14">
        <v>40685</v>
      </c>
      <c r="AD34" t="s">
        <v>136</v>
      </c>
    </row>
    <row r="35" spans="1:30" ht="18" customHeight="1" x14ac:dyDescent="0.25">
      <c r="A35" s="12" t="s">
        <v>87</v>
      </c>
      <c r="B35" s="12" t="s">
        <v>58</v>
      </c>
      <c r="C35" s="12" t="s">
        <v>88</v>
      </c>
      <c r="D35" s="12" t="s">
        <v>62</v>
      </c>
      <c r="E35" s="13">
        <v>12.769809365272518</v>
      </c>
      <c r="F35" s="13">
        <v>8.0714914202690125</v>
      </c>
      <c r="G35" s="13">
        <v>1.6620722413063047</v>
      </c>
      <c r="H35" s="13">
        <v>13.423548340797431</v>
      </c>
      <c r="I35" s="13">
        <v>12.971822619438173</v>
      </c>
      <c r="J35" s="13">
        <v>11.545504927635191</v>
      </c>
      <c r="K35" s="13">
        <v>10.566199421882633</v>
      </c>
      <c r="L35" s="13">
        <v>9.5144608616828901</v>
      </c>
      <c r="M35" s="13">
        <v>12.030100226402283</v>
      </c>
      <c r="N35" s="13">
        <v>11.237211425781252</v>
      </c>
      <c r="O35" s="13">
        <v>7.814955566406252</v>
      </c>
      <c r="P35" s="13">
        <v>12.197658691406254</v>
      </c>
      <c r="Q35" s="13"/>
      <c r="R35" s="14">
        <v>11277</v>
      </c>
      <c r="S35" s="14">
        <v>10807</v>
      </c>
      <c r="T35" s="14">
        <v>10166</v>
      </c>
      <c r="U35" s="14">
        <v>14607</v>
      </c>
      <c r="V35" s="14">
        <v>14433</v>
      </c>
      <c r="W35" s="14">
        <v>13891</v>
      </c>
      <c r="X35" s="14">
        <v>16528</v>
      </c>
      <c r="Y35" s="14">
        <v>15757</v>
      </c>
      <c r="Z35" s="14">
        <v>17653</v>
      </c>
      <c r="AA35" s="14">
        <v>27499</v>
      </c>
      <c r="AB35" s="14">
        <v>20436</v>
      </c>
      <c r="AC35" s="14">
        <v>29839</v>
      </c>
      <c r="AD35" t="s">
        <v>136</v>
      </c>
    </row>
    <row r="36" spans="1:30" ht="18" customHeight="1" x14ac:dyDescent="0.25">
      <c r="A36" s="12" t="s">
        <v>89</v>
      </c>
      <c r="B36" s="12" t="s">
        <v>55</v>
      </c>
      <c r="C36" s="12" t="s">
        <v>90</v>
      </c>
      <c r="D36" s="12" t="s">
        <v>56</v>
      </c>
      <c r="E36" s="13">
        <v>3.4477469325065622</v>
      </c>
      <c r="F36" s="13">
        <v>3.6149773001670842</v>
      </c>
      <c r="G36" s="13">
        <v>2.9721555113792415</v>
      </c>
      <c r="H36" s="13">
        <v>3.8069435954093942</v>
      </c>
      <c r="I36" s="13">
        <v>3.8103780150413504</v>
      </c>
      <c r="J36" s="13">
        <v>4.7357627749443045</v>
      </c>
      <c r="K36" s="13" t="s">
        <v>57</v>
      </c>
      <c r="L36" s="13" t="s">
        <v>57</v>
      </c>
      <c r="M36" s="13" t="s">
        <v>57</v>
      </c>
      <c r="N36" s="13">
        <v>4.0653666992187505</v>
      </c>
      <c r="O36" s="13">
        <v>4.2632612304687498</v>
      </c>
      <c r="P36" s="13">
        <v>5.0947172851562499</v>
      </c>
      <c r="Q36" s="13"/>
      <c r="R36" s="14">
        <v>10345</v>
      </c>
      <c r="S36" s="14">
        <v>10361</v>
      </c>
      <c r="T36" s="14">
        <v>10297</v>
      </c>
      <c r="U36" s="14">
        <v>11190</v>
      </c>
      <c r="V36" s="14">
        <v>11191</v>
      </c>
      <c r="W36" s="14">
        <v>11493</v>
      </c>
      <c r="X36" s="14" t="s">
        <v>57</v>
      </c>
      <c r="Y36" s="14" t="s">
        <v>57</v>
      </c>
      <c r="Z36" s="14" t="s">
        <v>57</v>
      </c>
      <c r="AA36" s="14">
        <v>11465</v>
      </c>
      <c r="AB36" s="14">
        <v>11540</v>
      </c>
      <c r="AC36" s="14">
        <v>11858</v>
      </c>
      <c r="AD36" t="s">
        <v>137</v>
      </c>
    </row>
    <row r="37" spans="1:30" ht="18" customHeight="1" x14ac:dyDescent="0.25">
      <c r="A37" s="12" t="s">
        <v>89</v>
      </c>
      <c r="B37" s="12" t="s">
        <v>58</v>
      </c>
      <c r="C37" s="12" t="s">
        <v>90</v>
      </c>
      <c r="D37" s="12" t="s">
        <v>56</v>
      </c>
      <c r="E37" s="13">
        <v>4.3368890881538409</v>
      </c>
      <c r="F37" s="13">
        <v>3.6149773001670842</v>
      </c>
      <c r="G37" s="13">
        <v>2.9721555113792415</v>
      </c>
      <c r="H37" s="13">
        <v>4.527587592601777</v>
      </c>
      <c r="I37" s="13">
        <v>3.8103780150413504</v>
      </c>
      <c r="J37" s="13">
        <v>4.7357627749443045</v>
      </c>
      <c r="K37" s="13" t="s">
        <v>57</v>
      </c>
      <c r="L37" s="13" t="s">
        <v>57</v>
      </c>
      <c r="M37" s="13" t="s">
        <v>57</v>
      </c>
      <c r="N37" s="13">
        <v>4.7823022460937521</v>
      </c>
      <c r="O37" s="13">
        <v>4.2632612304687498</v>
      </c>
      <c r="P37" s="13">
        <v>5.0947172851562499</v>
      </c>
      <c r="Q37" s="13"/>
      <c r="R37" s="14">
        <v>10434</v>
      </c>
      <c r="S37" s="14">
        <v>10361</v>
      </c>
      <c r="T37" s="14">
        <v>10297</v>
      </c>
      <c r="U37" s="14">
        <v>11425</v>
      </c>
      <c r="V37" s="14">
        <v>11191</v>
      </c>
      <c r="W37" s="14">
        <v>11493</v>
      </c>
      <c r="X37" s="14" t="s">
        <v>57</v>
      </c>
      <c r="Y37" s="14" t="s">
        <v>57</v>
      </c>
      <c r="Z37" s="14" t="s">
        <v>57</v>
      </c>
      <c r="AA37" s="14">
        <v>11738</v>
      </c>
      <c r="AB37" s="14">
        <v>11540</v>
      </c>
      <c r="AC37" s="14">
        <v>11858</v>
      </c>
      <c r="AD37" t="s">
        <v>137</v>
      </c>
    </row>
    <row r="38" spans="1:30" ht="18" customHeight="1" x14ac:dyDescent="0.25">
      <c r="A38" s="12" t="s">
        <v>91</v>
      </c>
      <c r="B38" s="12" t="s">
        <v>55</v>
      </c>
      <c r="C38" s="12" t="s">
        <v>113</v>
      </c>
      <c r="D38" s="12" t="s">
        <v>68</v>
      </c>
      <c r="E38" s="13">
        <v>1.3471546769142151</v>
      </c>
      <c r="F38" s="13">
        <v>3.3261707425117497</v>
      </c>
      <c r="G38" s="13">
        <v>-3.6399409174919128</v>
      </c>
      <c r="H38" s="13">
        <v>4.8243293166160575</v>
      </c>
      <c r="I38" s="13">
        <v>6.6833665966987601</v>
      </c>
      <c r="J38" s="13">
        <v>3.6967185139656076</v>
      </c>
      <c r="K38" s="13" t="s">
        <v>57</v>
      </c>
      <c r="L38" s="13" t="s">
        <v>57</v>
      </c>
      <c r="M38" s="13" t="s">
        <v>57</v>
      </c>
      <c r="N38" s="13">
        <v>5.4305131835937503</v>
      </c>
      <c r="O38" s="13">
        <v>7.0067006835937518</v>
      </c>
      <c r="P38" s="13">
        <v>5.2740200195312514</v>
      </c>
      <c r="Q38" s="13"/>
      <c r="R38" s="14">
        <v>10135</v>
      </c>
      <c r="S38" s="14">
        <v>10333</v>
      </c>
      <c r="T38" s="14">
        <v>9636</v>
      </c>
      <c r="U38" s="14">
        <v>11523</v>
      </c>
      <c r="V38" s="14">
        <v>12148</v>
      </c>
      <c r="W38" s="14">
        <v>11154</v>
      </c>
      <c r="X38" s="14" t="s">
        <v>57</v>
      </c>
      <c r="Y38" s="14" t="s">
        <v>57</v>
      </c>
      <c r="Z38" s="14" t="s">
        <v>57</v>
      </c>
      <c r="AA38" s="14">
        <v>11977</v>
      </c>
      <c r="AB38" s="14">
        <v>12599</v>
      </c>
      <c r="AC38" s="14">
        <v>11916</v>
      </c>
      <c r="AD38" t="s">
        <v>138</v>
      </c>
    </row>
    <row r="39" spans="1:30" ht="18" customHeight="1" x14ac:dyDescent="0.25">
      <c r="A39" s="12" t="s">
        <v>91</v>
      </c>
      <c r="B39" s="12" t="s">
        <v>58</v>
      </c>
      <c r="C39" s="12" t="s">
        <v>113</v>
      </c>
      <c r="D39" s="12" t="s">
        <v>68</v>
      </c>
      <c r="E39" s="13">
        <v>2.4197074770927429</v>
      </c>
      <c r="F39" s="13">
        <v>3.3261707425117497</v>
      </c>
      <c r="G39" s="13">
        <v>-3.6399409174919128</v>
      </c>
      <c r="H39" s="13">
        <v>5.9332761168479919</v>
      </c>
      <c r="I39" s="13">
        <v>6.6833665966987601</v>
      </c>
      <c r="J39" s="13">
        <v>3.6967185139656076</v>
      </c>
      <c r="K39" s="13" t="s">
        <v>57</v>
      </c>
      <c r="L39" s="13" t="s">
        <v>57</v>
      </c>
      <c r="M39" s="13" t="s">
        <v>57</v>
      </c>
      <c r="N39" s="13">
        <v>6.5463344726562473</v>
      </c>
      <c r="O39" s="13">
        <v>7.0067006835937518</v>
      </c>
      <c r="P39" s="13">
        <v>5.2740200195312514</v>
      </c>
      <c r="Q39" s="13"/>
      <c r="R39" s="14">
        <v>10242</v>
      </c>
      <c r="S39" s="14">
        <v>10333</v>
      </c>
      <c r="T39" s="14">
        <v>9636</v>
      </c>
      <c r="U39" s="14">
        <v>11893</v>
      </c>
      <c r="V39" s="14">
        <v>12148</v>
      </c>
      <c r="W39" s="14">
        <v>11154</v>
      </c>
      <c r="X39" s="14" t="s">
        <v>57</v>
      </c>
      <c r="Y39" s="14" t="s">
        <v>57</v>
      </c>
      <c r="Z39" s="14" t="s">
        <v>57</v>
      </c>
      <c r="AA39" s="14">
        <v>12415</v>
      </c>
      <c r="AB39" s="14">
        <v>12599</v>
      </c>
      <c r="AC39" s="14">
        <v>11916</v>
      </c>
      <c r="AD39" t="s">
        <v>138</v>
      </c>
    </row>
    <row r="40" spans="1:30" x14ac:dyDescent="0.25">
      <c r="N40" s="8"/>
      <c r="O40" s="8"/>
      <c r="P40" s="8"/>
    </row>
    <row r="41" spans="1:30" x14ac:dyDescent="0.25">
      <c r="N41" s="8"/>
      <c r="O41" s="8"/>
      <c r="P41" s="8"/>
    </row>
    <row r="42" spans="1:30" x14ac:dyDescent="0.25">
      <c r="N42" s="8"/>
    </row>
    <row r="44" spans="1:30" x14ac:dyDescent="0.25">
      <c r="N44" s="9"/>
    </row>
    <row r="45" spans="1:30" x14ac:dyDescent="0.25">
      <c r="N45" s="9"/>
    </row>
    <row r="46" spans="1:30" x14ac:dyDescent="0.25">
      <c r="N46" s="9"/>
    </row>
  </sheetData>
  <autoFilter ref="A1:AC39" xr:uid="{D18D33F2-2D84-4224-B687-631BABC5DF90}"/>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AB13D-4071-4215-AF03-6E27A0CE6913}">
  <dimension ref="A1:CY10"/>
  <sheetViews>
    <sheetView zoomScaleNormal="100" workbookViewId="0"/>
  </sheetViews>
  <sheetFormatPr defaultColWidth="9.140625" defaultRowHeight="15" x14ac:dyDescent="0.25"/>
  <cols>
    <col min="1" max="1" width="33.7109375" customWidth="1"/>
    <col min="2" max="2" width="18.42578125" customWidth="1"/>
    <col min="3" max="3" width="31.28515625" customWidth="1"/>
    <col min="4" max="4" width="18.85546875" customWidth="1"/>
    <col min="5" max="19" width="8.85546875" customWidth="1"/>
    <col min="20" max="20" width="9.140625" customWidth="1"/>
    <col min="21" max="35" width="11.7109375" customWidth="1"/>
    <col min="36" max="44" width="9.140625" customWidth="1"/>
  </cols>
  <sheetData>
    <row r="1" spans="1:36" ht="87.75" customHeight="1" x14ac:dyDescent="0.25">
      <c r="A1" s="10" t="s">
        <v>2</v>
      </c>
      <c r="B1" s="10" t="s">
        <v>3</v>
      </c>
      <c r="C1" s="10" t="s">
        <v>4</v>
      </c>
      <c r="D1" s="10" t="s">
        <v>5</v>
      </c>
      <c r="E1" s="10" t="s">
        <v>18</v>
      </c>
      <c r="F1" s="10" t="s">
        <v>19</v>
      </c>
      <c r="G1" s="10" t="s">
        <v>20</v>
      </c>
      <c r="H1" s="10" t="s">
        <v>21</v>
      </c>
      <c r="I1" s="10" t="s">
        <v>22</v>
      </c>
      <c r="J1" s="10" t="s">
        <v>23</v>
      </c>
      <c r="K1" s="10" t="s">
        <v>24</v>
      </c>
      <c r="L1" s="10" t="s">
        <v>25</v>
      </c>
      <c r="M1" s="10" t="s">
        <v>26</v>
      </c>
      <c r="N1" s="10" t="s">
        <v>27</v>
      </c>
      <c r="O1" s="10" t="s">
        <v>28</v>
      </c>
      <c r="P1" s="10" t="s">
        <v>29</v>
      </c>
      <c r="Q1" s="10" t="s">
        <v>30</v>
      </c>
      <c r="R1" s="10" t="s">
        <v>31</v>
      </c>
      <c r="S1" s="10" t="s">
        <v>32</v>
      </c>
      <c r="T1" s="11"/>
      <c r="U1" s="10" t="s">
        <v>100</v>
      </c>
      <c r="V1" s="10" t="s">
        <v>101</v>
      </c>
      <c r="W1" s="10" t="s">
        <v>95</v>
      </c>
      <c r="X1" s="10" t="s">
        <v>42</v>
      </c>
      <c r="Y1" s="10" t="s">
        <v>43</v>
      </c>
      <c r="Z1" s="10" t="s">
        <v>44</v>
      </c>
      <c r="AA1" s="10" t="s">
        <v>45</v>
      </c>
      <c r="AB1" s="10" t="s">
        <v>46</v>
      </c>
      <c r="AC1" s="10" t="s">
        <v>47</v>
      </c>
      <c r="AD1" s="10" t="s">
        <v>48</v>
      </c>
      <c r="AE1" s="10" t="s">
        <v>49</v>
      </c>
      <c r="AF1" s="10" t="s">
        <v>50</v>
      </c>
      <c r="AG1" s="10" t="s">
        <v>51</v>
      </c>
      <c r="AH1" s="10" t="s">
        <v>52</v>
      </c>
      <c r="AI1" s="10" t="s">
        <v>53</v>
      </c>
      <c r="AJ1" s="7"/>
    </row>
    <row r="2" spans="1:36" s="18" customFormat="1" ht="18" customHeight="1" x14ac:dyDescent="0.25">
      <c r="A2" s="15" t="s">
        <v>106</v>
      </c>
      <c r="B2" s="15" t="s">
        <v>55</v>
      </c>
      <c r="C2" s="15" t="s">
        <v>107</v>
      </c>
      <c r="D2" s="15" t="s">
        <v>62</v>
      </c>
      <c r="E2" s="16">
        <f>-3.34471746204452*365/("30-06-2022"-"31-12-2021")</f>
        <v>-6.7448722300897774</v>
      </c>
      <c r="F2" s="16">
        <f>-4.7518219757252*365/("30-06-2022"-"31-12-2021")</f>
        <v>-9.5824034317110378</v>
      </c>
      <c r="G2" s="16">
        <f>-8.34960943380849*365/("30-06-2022"-"31-12-2021")</f>
        <v>-16.837610184199441</v>
      </c>
      <c r="H2" s="16" t="s">
        <v>57</v>
      </c>
      <c r="I2" s="16" t="s">
        <v>57</v>
      </c>
      <c r="J2" s="16" t="s">
        <v>57</v>
      </c>
      <c r="K2" s="16" t="s">
        <v>57</v>
      </c>
      <c r="L2" s="16" t="s">
        <v>57</v>
      </c>
      <c r="M2" s="16" t="s">
        <v>57</v>
      </c>
      <c r="N2" s="16" t="s">
        <v>57</v>
      </c>
      <c r="O2" s="16" t="s">
        <v>57</v>
      </c>
      <c r="P2" s="16" t="s">
        <v>57</v>
      </c>
      <c r="Q2" s="16">
        <f>-4.05900000000001*365/("30-06-2022"-"12-11-2021")</f>
        <v>-6.4414565217391466</v>
      </c>
      <c r="R2" s="16">
        <f>-6.52897928405354*365/("30-06-2022"-"12-11-2021")</f>
        <v>-10.361206255128446</v>
      </c>
      <c r="S2" s="16">
        <f>-12.0882916756842*365/("30-06-2022"-"12-11-2021")</f>
        <v>-19.183593311411883</v>
      </c>
      <c r="T2" s="16"/>
      <c r="U2" s="17">
        <f t="shared" ref="U2:W3" si="0">10000*(1+E2%*("30-06-2022"-"31-12-2021")/365)</f>
        <v>9665.5282537955482</v>
      </c>
      <c r="V2" s="17">
        <f t="shared" si="0"/>
        <v>9524.8178024274803</v>
      </c>
      <c r="W2" s="17">
        <f t="shared" si="0"/>
        <v>9165.0390566191509</v>
      </c>
      <c r="X2" s="17" t="s">
        <v>57</v>
      </c>
      <c r="Y2" s="17" t="s">
        <v>57</v>
      </c>
      <c r="Z2" s="17" t="s">
        <v>57</v>
      </c>
      <c r="AA2" s="17" t="s">
        <v>57</v>
      </c>
      <c r="AB2" s="17" t="s">
        <v>57</v>
      </c>
      <c r="AC2" s="17" t="s">
        <v>57</v>
      </c>
      <c r="AD2" s="17" t="s">
        <v>57</v>
      </c>
      <c r="AE2" s="17" t="s">
        <v>57</v>
      </c>
      <c r="AF2" s="17" t="s">
        <v>57</v>
      </c>
      <c r="AG2" s="17">
        <f>10000*(1+Q2%*("30-06-2022"-"12-11-2021")/365)</f>
        <v>9594.0999999999985</v>
      </c>
      <c r="AH2" s="17">
        <f t="shared" ref="AH2:AI3" si="1">10000*(1+R2%*("30-06-2022"-"12-11-2021")/365)</f>
        <v>9347.102071594647</v>
      </c>
      <c r="AI2" s="17">
        <f t="shared" si="1"/>
        <v>8791.1708324315805</v>
      </c>
      <c r="AJ2" s="20" t="s">
        <v>139</v>
      </c>
    </row>
    <row r="3" spans="1:36" s="18" customFormat="1" ht="18" customHeight="1" x14ac:dyDescent="0.25">
      <c r="A3" s="15" t="s">
        <v>106</v>
      </c>
      <c r="B3" s="15" t="s">
        <v>58</v>
      </c>
      <c r="C3" s="15" t="s">
        <v>107</v>
      </c>
      <c r="D3" s="15" t="s">
        <v>62</v>
      </c>
      <c r="E3" s="16">
        <f>-2.45255151764812*365/("30-06-2022"-"31-12-2021")</f>
        <v>-4.9457530604506283</v>
      </c>
      <c r="F3" s="16">
        <f>-4.7518219757252*365/("30-06-2022"-"31-12-2021")</f>
        <v>-9.5824034317110378</v>
      </c>
      <c r="G3" s="16">
        <f>-8.34960943380849*365/("30-06-2022"-"31-12-2021")</f>
        <v>-16.837610184199441</v>
      </c>
      <c r="H3" s="16" t="s">
        <v>57</v>
      </c>
      <c r="I3" s="16" t="s">
        <v>57</v>
      </c>
      <c r="J3" s="16" t="s">
        <v>57</v>
      </c>
      <c r="K3" s="16" t="s">
        <v>57</v>
      </c>
      <c r="L3" s="16" t="s">
        <v>57</v>
      </c>
      <c r="M3" s="16" t="s">
        <v>57</v>
      </c>
      <c r="N3" s="16" t="s">
        <v>57</v>
      </c>
      <c r="O3" s="16" t="s">
        <v>57</v>
      </c>
      <c r="P3" s="16" t="s">
        <v>57</v>
      </c>
      <c r="Q3" s="16">
        <f>-2.912*365/("30-06-2022"-"12-11-2021")</f>
        <v>-4.6212173913043477</v>
      </c>
      <c r="R3" s="16">
        <f>-6.52897928405354*365/("30-06-2022"-"12-11-2021")</f>
        <v>-10.361206255128446</v>
      </c>
      <c r="S3" s="16">
        <f>-12.0882916756842*365/("30-06-2022"-"12-11-2021")</f>
        <v>-19.183593311411883</v>
      </c>
      <c r="T3" s="16"/>
      <c r="U3" s="17">
        <f t="shared" si="0"/>
        <v>9754.7448482351883</v>
      </c>
      <c r="V3" s="17">
        <f t="shared" si="0"/>
        <v>9524.8178024274803</v>
      </c>
      <c r="W3" s="17">
        <f t="shared" si="0"/>
        <v>9165.0390566191509</v>
      </c>
      <c r="X3" s="17" t="s">
        <v>57</v>
      </c>
      <c r="Y3" s="17" t="s">
        <v>57</v>
      </c>
      <c r="Z3" s="17" t="s">
        <v>57</v>
      </c>
      <c r="AA3" s="17" t="s">
        <v>57</v>
      </c>
      <c r="AB3" s="17" t="s">
        <v>57</v>
      </c>
      <c r="AC3" s="17" t="s">
        <v>57</v>
      </c>
      <c r="AD3" s="17" t="s">
        <v>57</v>
      </c>
      <c r="AE3" s="17" t="s">
        <v>57</v>
      </c>
      <c r="AF3" s="17" t="s">
        <v>57</v>
      </c>
      <c r="AG3" s="17">
        <f>10000*(1+Q3%*("30-06-2022"-"12-11-2021")/365)</f>
        <v>9708.7999999999993</v>
      </c>
      <c r="AH3" s="17">
        <f t="shared" si="1"/>
        <v>9347.102071594647</v>
      </c>
      <c r="AI3" s="17">
        <f t="shared" si="1"/>
        <v>8791.1708324315805</v>
      </c>
      <c r="AJ3" s="20" t="s">
        <v>140</v>
      </c>
    </row>
    <row r="4" spans="1:36" x14ac:dyDescent="0.25">
      <c r="Q4" s="8"/>
      <c r="R4" s="8"/>
      <c r="S4" s="8"/>
    </row>
    <row r="5" spans="1:36" x14ac:dyDescent="0.25">
      <c r="Q5" s="8"/>
      <c r="R5" s="8"/>
      <c r="S5" s="8"/>
    </row>
    <row r="6" spans="1:36" x14ac:dyDescent="0.25">
      <c r="Q6" s="8"/>
    </row>
    <row r="8" spans="1:36" x14ac:dyDescent="0.25">
      <c r="Q8" s="9"/>
    </row>
    <row r="9" spans="1:36" x14ac:dyDescent="0.25">
      <c r="Q9" s="9"/>
    </row>
    <row r="10" spans="1:36" x14ac:dyDescent="0.25">
      <c r="Q10" s="9"/>
    </row>
  </sheetData>
  <autoFilter ref="A1:AI3" xr:uid="{D18D33F2-2D84-4224-B687-631BABC5DF90}"/>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7 days to since inception</vt:lpstr>
      <vt:lpstr>1 year to since inception</vt:lpstr>
      <vt:lpstr>6 months to since inception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Vaibhav Chavan</dc:creator>
  <cp:lastModifiedBy>Nikita Parab</cp:lastModifiedBy>
  <dcterms:created xsi:type="dcterms:W3CDTF">2019-07-02T14:16:42Z</dcterms:created>
  <dcterms:modified xsi:type="dcterms:W3CDTF">2022-07-04T14:03:48Z</dcterms:modified>
</cp:coreProperties>
</file>